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autoCompressPictures="0"/>
  <mc:AlternateContent xmlns:mc="http://schemas.openxmlformats.org/markup-compatibility/2006">
    <mc:Choice Requires="x15">
      <x15ac:absPath xmlns:x15ac="http://schemas.microsoft.com/office/spreadsheetml/2010/11/ac" url="E:\repaldo06.07.2017\RED_MOV_SOC\INFORME_DEL_EC_CONACYT\Documentos_EC\Bases Excel\"/>
    </mc:Choice>
  </mc:AlternateContent>
  <bookViews>
    <workbookView xWindow="0" yWindow="0" windowWidth="20490" windowHeight="7350" tabRatio="761"/>
  </bookViews>
  <sheets>
    <sheet name="Ponencias-" sheetId="7" r:id="rId1"/>
    <sheet name="Capitulo de libro" sheetId="2" r:id="rId2"/>
    <sheet name="Libros" sheetId="1" r:id="rId3"/>
    <sheet name="ArticulosRev-" sheetId="8" r:id="rId4"/>
    <sheet name="Tesis-" sheetId="4" r:id="rId5"/>
    <sheet name="SitosWeb-Organizaciones" sheetId="6" r:id="rId6"/>
    <sheet name="DC" sheetId="12" r:id="rId7"/>
    <sheet name="DH" sheetId="13" r:id="rId8"/>
    <sheet name="PP" sheetId="14" r:id="rId9"/>
    <sheet name="SC" sheetId="15" r:id="rId10"/>
    <sheet name="Totales" sheetId="9" r:id="rId11"/>
  </sheets>
  <definedNames>
    <definedName name="_xlnm._FilterDatabase" localSheetId="3" hidden="1">'ArticulosRev-'!$A$1:$S$157</definedName>
    <definedName name="_xlnm._FilterDatabase" localSheetId="1" hidden="1">'Capitulo de libro'!$A$1:$P$89</definedName>
    <definedName name="_xlnm._FilterDatabase" localSheetId="4" hidden="1">'Tesis-'!$A$180:$P$186</definedName>
    <definedName name="_xlcn.WorksheetConnection_Base_Eje5_Entrega_28_Nov_Harim.xlsxTabla1" hidden="1">Tabla1[]</definedName>
    <definedName name="_xlcn.WorksheetConnection_Base_Eje5_Entrega_28_Nov_Harim.xlsxTabla2" hidden="1">Tabla2[]</definedName>
    <definedName name="_xlcn.WorksheetConnection_Base_Eje5_Entrega_28_Nov_Harim.xlsxTabla3" hidden="1">Tabla3[]</definedName>
    <definedName name="_xlcn.WorksheetConnection_Base_Eje5_Entrega_28_Nov_Harim.xlsxTabla6" hidden="1">Tabla6[]</definedName>
    <definedName name="_xlcn.WorksheetConnection_Base_Eje5_Entrega_28_Nov_Harim.xlsxTabla7" hidden="1">Tabla7[]</definedName>
    <definedName name="_xlcn.WorksheetConnection_Base_Eje5_Entrega_28_Nov_Harim.xlsxTabla8" hidden="1">Tabla8[]</definedName>
  </definedNames>
  <calcPr calcId="152511" concurrentCalc="0"/>
  <extLst>
    <ext xmlns:x15="http://schemas.microsoft.com/office/spreadsheetml/2010/11/main" uri="{FCE2AD5D-F65C-4FA6-A056-5C36A1767C68}">
      <x15:dataModel>
        <x15:modelTables>
          <x15:modelTable id="Tabla1" name="Tabla1" connection="WorksheetConnection_Base_Eje5_Entrega_28_Nov_Harim.xlsx!Tabla1"/>
          <x15:modelTable id="Tabla2" name="Tabla2" connection="WorksheetConnection_Base_Eje5_Entrega_28_Nov_Harim.xlsx!Tabla2"/>
          <x15:modelTable id="Tabla3" name="Tabla3" connection="WorksheetConnection_Base_Eje5_Entrega_28_Nov_Harim.xlsx!Tabla3"/>
          <x15:modelTable id="Tabla6" name="Tabla6" connection="WorksheetConnection_Base_Eje5_Entrega_28_Nov_Harim.xlsx!Tabla6"/>
          <x15:modelTable id="Tabla7" name="Tabla7" connection="WorksheetConnection_Base_Eje5_Entrega_28_Nov_Harim.xlsx!Tabla7"/>
          <x15:modelTable id="Tabla8" name="Tabla8" connection="WorksheetConnection_Base_Eje5_Entrega_28_Nov_Harim.xlsx!Tabla8"/>
        </x15:modelTables>
      </x15:dataModel>
    </ext>
    <ext xmlns:mx="http://schemas.microsoft.com/office/mac/excel/2008/main" uri="{7523E5D3-25F3-A5E0-1632-64F254C22452}">
      <mx:ArchID Flags="2"/>
    </ext>
  </extLst>
</workbook>
</file>

<file path=xl/calcChain.xml><?xml version="1.0" encoding="utf-8"?>
<calcChain xmlns="http://schemas.openxmlformats.org/spreadsheetml/2006/main">
  <c r="C28" i="9" l="1"/>
  <c r="B28" i="9"/>
  <c r="C27" i="9"/>
  <c r="B27" i="9"/>
  <c r="C26" i="9"/>
  <c r="B26" i="9"/>
  <c r="C25" i="9"/>
  <c r="B25" i="9"/>
  <c r="E191" i="15"/>
  <c r="D191" i="15"/>
  <c r="C191" i="15"/>
  <c r="F191" i="15"/>
  <c r="E151" i="14"/>
  <c r="D151" i="14"/>
  <c r="C151" i="14"/>
  <c r="F151" i="14"/>
  <c r="E210" i="13"/>
  <c r="D210" i="13"/>
  <c r="C210" i="13"/>
  <c r="F210" i="13"/>
  <c r="D152" i="12"/>
  <c r="C152" i="12"/>
  <c r="F152" i="12"/>
  <c r="C17" i="9"/>
  <c r="E17" i="9"/>
  <c r="G17" i="9"/>
  <c r="I17" i="9"/>
  <c r="K17" i="9"/>
  <c r="M17" i="9"/>
  <c r="C18" i="9"/>
  <c r="E18" i="9"/>
  <c r="G18" i="9"/>
  <c r="I18" i="9"/>
  <c r="K18" i="9"/>
  <c r="M18" i="9"/>
  <c r="C19" i="9"/>
  <c r="E19" i="9"/>
  <c r="G19" i="9"/>
  <c r="I19" i="9"/>
  <c r="K19" i="9"/>
  <c r="M19" i="9"/>
  <c r="C16" i="9"/>
  <c r="C20" i="9"/>
  <c r="E16" i="9"/>
  <c r="E20" i="9"/>
  <c r="G16" i="9"/>
  <c r="G20" i="9"/>
  <c r="I16" i="9"/>
  <c r="I20" i="9"/>
  <c r="K16" i="9"/>
  <c r="K20" i="9"/>
  <c r="M20" i="9"/>
  <c r="M16" i="9"/>
  <c r="R179" i="4"/>
  <c r="E7" i="9"/>
  <c r="S179" i="4"/>
  <c r="F7" i="9"/>
  <c r="E179" i="4"/>
  <c r="D7" i="9"/>
  <c r="C7" i="9"/>
  <c r="D6" i="9"/>
  <c r="C6" i="9"/>
  <c r="D5" i="9"/>
  <c r="C5" i="9"/>
  <c r="G265" i="1"/>
  <c r="F265" i="1"/>
  <c r="E265" i="1"/>
  <c r="M265" i="1"/>
  <c r="E67" i="2"/>
  <c r="C4" i="9"/>
  <c r="F67" i="2"/>
  <c r="D4" i="9"/>
  <c r="D3" i="9"/>
  <c r="C3" i="9"/>
  <c r="B3" i="9"/>
  <c r="G69" i="7"/>
  <c r="G158" i="8"/>
  <c r="F158" i="8"/>
  <c r="E158" i="8"/>
  <c r="S158" i="8"/>
  <c r="F179" i="4"/>
  <c r="G179" i="4"/>
  <c r="P179" i="4"/>
  <c r="G67" i="2"/>
  <c r="F69" i="7"/>
  <c r="E69" i="7"/>
  <c r="E3" i="9"/>
  <c r="R96" i="2"/>
  <c r="E4" i="9"/>
  <c r="O263" i="1"/>
  <c r="E5" i="9"/>
  <c r="U43" i="8"/>
  <c r="E6" i="9"/>
  <c r="O18" i="6"/>
  <c r="E8" i="9"/>
  <c r="E9" i="9"/>
  <c r="P19" i="7"/>
  <c r="F3" i="9"/>
  <c r="S96" i="2"/>
  <c r="F4" i="9"/>
  <c r="P263" i="1"/>
  <c r="F5" i="9"/>
  <c r="V43" i="8"/>
  <c r="F6" i="9"/>
  <c r="P18" i="6"/>
  <c r="F8" i="9"/>
  <c r="F9" i="9"/>
  <c r="F10" i="9"/>
  <c r="E96" i="2"/>
  <c r="E17" i="6"/>
  <c r="C8" i="9"/>
  <c r="C9" i="9"/>
  <c r="F96" i="2"/>
  <c r="F17" i="6"/>
  <c r="D8" i="9"/>
  <c r="D9" i="9"/>
  <c r="D10" i="9"/>
  <c r="F210" i="4"/>
  <c r="G77" i="7"/>
  <c r="E210" i="4"/>
  <c r="B7" i="9"/>
  <c r="G210" i="4"/>
  <c r="G177" i="8"/>
  <c r="E280" i="1"/>
  <c r="F280" i="1"/>
  <c r="G280" i="1"/>
  <c r="B8" i="9"/>
  <c r="E177" i="8"/>
  <c r="F177" i="8"/>
  <c r="B6" i="9"/>
  <c r="B4" i="9"/>
  <c r="B5" i="9"/>
  <c r="B9" i="9"/>
  <c r="G5" i="6"/>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Base_Eje5_Entrega_28_Nov_Harim.xlsx!Tabla1" type="102" refreshedVersion="6" minRefreshableVersion="5">
    <extLst>
      <ext xmlns:x15="http://schemas.microsoft.com/office/spreadsheetml/2010/11/main" uri="{DE250136-89BD-433C-8126-D09CA5730AF9}">
        <x15:connection id="Tabla1" autoDelete="1">
          <x15:rangePr sourceName="_xlcn.WorksheetConnection_Base_Eje5_Entrega_28_Nov_Harim.xlsxTabla1"/>
        </x15:connection>
      </ext>
    </extLst>
  </connection>
  <connection id="3" name="WorksheetConnection_Base_Eje5_Entrega_28_Nov_Harim.xlsx!Tabla2" type="102" refreshedVersion="6" minRefreshableVersion="5">
    <extLst>
      <ext xmlns:x15="http://schemas.microsoft.com/office/spreadsheetml/2010/11/main" uri="{DE250136-89BD-433C-8126-D09CA5730AF9}">
        <x15:connection id="Tabla2">
          <x15:rangePr sourceName="_xlcn.WorksheetConnection_Base_Eje5_Entrega_28_Nov_Harim.xlsxTabla2"/>
        </x15:connection>
      </ext>
    </extLst>
  </connection>
  <connection id="4" name="WorksheetConnection_Base_Eje5_Entrega_28_Nov_Harim.xlsx!Tabla3" type="102" refreshedVersion="6" minRefreshableVersion="5">
    <extLst>
      <ext xmlns:x15="http://schemas.microsoft.com/office/spreadsheetml/2010/11/main" uri="{DE250136-89BD-433C-8126-D09CA5730AF9}">
        <x15:connection id="Tabla3">
          <x15:rangePr sourceName="_xlcn.WorksheetConnection_Base_Eje5_Entrega_28_Nov_Harim.xlsxTabla3"/>
        </x15:connection>
      </ext>
    </extLst>
  </connection>
  <connection id="5" name="WorksheetConnection_Base_Eje5_Entrega_28_Nov_Harim.xlsx!Tabla6" type="102" refreshedVersion="6" minRefreshableVersion="5">
    <extLst>
      <ext xmlns:x15="http://schemas.microsoft.com/office/spreadsheetml/2010/11/main" uri="{DE250136-89BD-433C-8126-D09CA5730AF9}">
        <x15:connection id="Tabla6">
          <x15:rangePr sourceName="_xlcn.WorksheetConnection_Base_Eje5_Entrega_28_Nov_Harim.xlsxTabla6"/>
        </x15:connection>
      </ext>
    </extLst>
  </connection>
  <connection id="6" name="WorksheetConnection_Base_Eje5_Entrega_28_Nov_Harim.xlsx!Tabla7" type="102" refreshedVersion="6" minRefreshableVersion="5">
    <extLst>
      <ext xmlns:x15="http://schemas.microsoft.com/office/spreadsheetml/2010/11/main" uri="{DE250136-89BD-433C-8126-D09CA5730AF9}">
        <x15:connection id="Tabla7">
          <x15:rangePr sourceName="_xlcn.WorksheetConnection_Base_Eje5_Entrega_28_Nov_Harim.xlsxTabla7"/>
        </x15:connection>
      </ext>
    </extLst>
  </connection>
  <connection id="7" name="WorksheetConnection_Base_Eje5_Entrega_28_Nov_Harim.xlsx!Tabla8" type="102" refreshedVersion="6" minRefreshableVersion="5">
    <extLst>
      <ext xmlns:x15="http://schemas.microsoft.com/office/spreadsheetml/2010/11/main" uri="{DE250136-89BD-433C-8126-D09CA5730AF9}">
        <x15:connection id="Tabla8">
          <x15:rangePr sourceName="_xlcn.WorksheetConnection_Base_Eje5_Entrega_28_Nov_Harim.xlsxTabla8"/>
        </x15:connection>
      </ext>
    </extLst>
  </connection>
</connections>
</file>

<file path=xl/sharedStrings.xml><?xml version="1.0" encoding="utf-8"?>
<sst xmlns="http://schemas.openxmlformats.org/spreadsheetml/2006/main" count="7866" uniqueCount="2507">
  <si>
    <t>Resumen</t>
  </si>
  <si>
    <t>Captura</t>
  </si>
  <si>
    <t>Autores</t>
  </si>
  <si>
    <t>Año</t>
  </si>
  <si>
    <t>Título</t>
  </si>
  <si>
    <t>Nombre revista</t>
  </si>
  <si>
    <t>Número</t>
  </si>
  <si>
    <t>volúmen</t>
  </si>
  <si>
    <t>Páginas</t>
  </si>
  <si>
    <t>URL</t>
  </si>
  <si>
    <t>Categoría</t>
  </si>
  <si>
    <t>Tipo</t>
  </si>
  <si>
    <t>Lugar</t>
  </si>
  <si>
    <t>Fecha</t>
  </si>
  <si>
    <t>Categoria</t>
  </si>
  <si>
    <t>Masculino</t>
  </si>
  <si>
    <t>Femenino</t>
  </si>
  <si>
    <t>Evento</t>
  </si>
  <si>
    <t>Soporte</t>
  </si>
  <si>
    <t>Resúmen</t>
  </si>
  <si>
    <t>Nombre de libro</t>
  </si>
  <si>
    <t>Autores/Compiladores</t>
  </si>
  <si>
    <t>Editorial</t>
  </si>
  <si>
    <t>Reúmen</t>
  </si>
  <si>
    <t>Edición</t>
  </si>
  <si>
    <t>ISBN</t>
  </si>
  <si>
    <t>Periodo</t>
  </si>
  <si>
    <t>ISSN</t>
  </si>
  <si>
    <t>DOI</t>
  </si>
  <si>
    <t>Fecha consulta</t>
  </si>
  <si>
    <t>captura</t>
  </si>
  <si>
    <t>Titulo</t>
  </si>
  <si>
    <t>Fecha De Acceso</t>
  </si>
  <si>
    <t>Url</t>
  </si>
  <si>
    <t>Universidad</t>
  </si>
  <si>
    <t>Catálogo De Biblioteca</t>
  </si>
  <si>
    <t>Número De Registro</t>
  </si>
  <si>
    <t>Título de la página</t>
  </si>
  <si>
    <t>Derechos</t>
  </si>
  <si>
    <t>Raymundo Mier</t>
  </si>
  <si>
    <t>x</t>
  </si>
  <si>
    <r>
      <t>Condiciones y significación política de los </t>
    </r>
    <r>
      <rPr>
        <b/>
        <sz val="10"/>
        <color indexed="8"/>
        <rFont val="Verdana"/>
        <family val="2"/>
      </rPr>
      <t>movimientos</t>
    </r>
    <r>
      <rPr>
        <sz val="10"/>
        <color indexed="62"/>
        <rFont val="Verdana"/>
        <family val="2"/>
      </rPr>
      <t> </t>
    </r>
    <r>
      <rPr>
        <b/>
        <sz val="10"/>
        <color indexed="8"/>
        <rFont val="Verdana"/>
        <family val="2"/>
      </rPr>
      <t>sociales</t>
    </r>
  </si>
  <si>
    <t xml:space="preserve"> Coloquio Internacional Imperio y Resistencias </t>
  </si>
  <si>
    <t>UAM Xochimilco</t>
  </si>
  <si>
    <t xml:space="preserve">Memorias (CD-R) </t>
  </si>
  <si>
    <t>Elí Bartra</t>
  </si>
  <si>
    <t>Negritud y feminismo: arte popular brasileño</t>
  </si>
  <si>
    <t>Paulina Fernandez Crishtlieb</t>
  </si>
  <si>
    <t>Tlalnepantla, Morelos: un esfuerzo colectivo por la autonomía</t>
  </si>
  <si>
    <t>Alice Brooke Wilson</t>
  </si>
  <si>
    <t>Lógica neoliberal y globalización</t>
  </si>
  <si>
    <t>Victor Flores Olea</t>
  </si>
  <si>
    <r>
      <t>La resistencia y los </t>
    </r>
    <r>
      <rPr>
        <b/>
        <sz val="10"/>
        <color indexed="8"/>
        <rFont val="Verdana"/>
        <family val="2"/>
      </rPr>
      <t>movimientos</t>
    </r>
    <r>
      <rPr>
        <sz val="10"/>
        <color indexed="62"/>
        <rFont val="Verdana"/>
        <family val="2"/>
      </rPr>
      <t> </t>
    </r>
    <r>
      <rPr>
        <b/>
        <sz val="10"/>
        <color indexed="8"/>
        <rFont val="Verdana"/>
        <family val="2"/>
      </rPr>
      <t>sociales</t>
    </r>
  </si>
  <si>
    <t>Raquel Gutierrez Aguilar</t>
  </si>
  <si>
    <t>Perspectivas de la emancipación social a partir de los levantamientos y movilizaciones en México y Bolivia</t>
  </si>
  <si>
    <t>Rosa Albino Garabito</t>
  </si>
  <si>
    <t>Un nuevo sujeto social: los zapatistas del siglo XXI</t>
  </si>
  <si>
    <t>Adriana Lopez Monjardin</t>
  </si>
  <si>
    <t>Poder, democracia y resistencia</t>
  </si>
  <si>
    <t>Raúl Álvarez Garín</t>
  </si>
  <si>
    <t>Consideraciones de estrategia en poyectos políticos de transformación (audio)</t>
  </si>
  <si>
    <t>Gerardo Ávalos Tenorio</t>
  </si>
  <si>
    <t>De la lucha por el reconocimiento a la construcción de hegemonía</t>
  </si>
  <si>
    <t>Guillermo Almeyra</t>
  </si>
  <si>
    <r>
      <t>Movimientos</t>
    </r>
    <r>
      <rPr>
        <sz val="10"/>
        <color indexed="62"/>
        <rFont val="Verdana"/>
        <family val="2"/>
      </rPr>
      <t> </t>
    </r>
    <r>
      <rPr>
        <b/>
        <sz val="10"/>
        <color indexed="8"/>
        <rFont val="Verdana"/>
        <family val="2"/>
      </rPr>
      <t>sociales</t>
    </r>
    <r>
      <rPr>
        <sz val="10"/>
        <color indexed="62"/>
        <rFont val="Verdana"/>
        <family val="2"/>
      </rPr>
      <t>, resistencia, construcción de una subjetividad no elienada</t>
    </r>
  </si>
  <si>
    <t>David Barkin</t>
  </si>
  <si>
    <r>
      <t>Reconsiderando las alternativas </t>
    </r>
    <r>
      <rPr>
        <b/>
        <sz val="10"/>
        <color indexed="8"/>
        <rFont val="Verdana"/>
        <family val="2"/>
      </rPr>
      <t>sociales</t>
    </r>
    <r>
      <rPr>
        <sz val="10"/>
        <color indexed="62"/>
        <rFont val="Verdana"/>
        <family val="2"/>
      </rPr>
      <t> en el México rural</t>
    </r>
  </si>
  <si>
    <t>AU</t>
  </si>
  <si>
    <t>UNAM BC</t>
  </si>
  <si>
    <t>Arias Marin Alan</t>
  </si>
  <si>
    <r>
      <t>Conflicto, resistencia y </t>
    </r>
    <r>
      <rPr>
        <sz val="11"/>
        <color theme="1"/>
        <rFont val="Calibri"/>
        <family val="2"/>
        <scheme val="minor"/>
      </rPr>
      <t>derechos humanos</t>
    </r>
  </si>
  <si>
    <t>México</t>
  </si>
  <si>
    <t>Eduardo Bautista Martínez, Manuel Garza Zepeda, Fernando Matamoros Ponce</t>
  </si>
  <si>
    <t>Participación y rupturas de la política en México : subjetividad, luchas y horizontes de esperanza</t>
  </si>
  <si>
    <t>Puebla</t>
  </si>
  <si>
    <t>UAM Azc</t>
  </si>
  <si>
    <t>Ordoñez Cifuentes, José Emilio</t>
  </si>
  <si>
    <t>Dos ensayos en torno al derecho social en Mesoamérica : México-Guatemala</t>
  </si>
  <si>
    <t>Albarrán Ledezma, Angélica Jazmín</t>
  </si>
  <si>
    <t>Frente Nacional contra la Represión : diversidades pro defensa de los derechos humanos ante el autoritarismo del estado mexicano</t>
  </si>
  <si>
    <t>Zapopan</t>
  </si>
  <si>
    <t>Ramirez Saiz, Juan Manuel</t>
  </si>
  <si>
    <t>Ciudadanía mundial</t>
  </si>
  <si>
    <t>Tlaquepaque</t>
  </si>
  <si>
    <t>Velasco, Juan Carlos</t>
  </si>
  <si>
    <t>El azar de las fronteras : políticas migratorias, ciudadanía y justicia</t>
  </si>
  <si>
    <t>Silvia Bolos Jacob, Oscar Alfonso Martínez Martínez, René Torres-Ruiz,</t>
  </si>
  <si>
    <t>Procesos socioculturales y políticos : actores, ciudadanía y democracia</t>
  </si>
  <si>
    <t>Cécile Lachenal, Kristina Pirker</t>
  </si>
  <si>
    <t>Movimientos sociales, derechos y nuevas ciudadanías en América Latina</t>
  </si>
  <si>
    <t>México - España</t>
  </si>
  <si>
    <t>Gallardo Gomez, L. Rigoberto</t>
  </si>
  <si>
    <t>Actores sociales colectivos y construccion de ciudadania a nivel municipal : el caso de Zapotlán el Grande, Jalisco, 1982-2003</t>
  </si>
  <si>
    <t>Estévez, Ariadna</t>
  </si>
  <si>
    <t>Migración, globalización y derechos humanos construyendo la ciudadanía universal</t>
  </si>
  <si>
    <t>Gagnon, Alain</t>
  </si>
  <si>
    <t>Ciudadanía, federalismo y multinacionalismo : debate sobre la aportación de Quebec</t>
  </si>
  <si>
    <t>Guadalajara</t>
  </si>
  <si>
    <t>Casados Gonzalez, Estela</t>
  </si>
  <si>
    <t>Crecer como mujeres : ciudadanía rural en Veracruz</t>
  </si>
  <si>
    <t>Victor Manuel Durand Ponte (otros)</t>
  </si>
  <si>
    <t>La construccion de la democracia en Mexico : movimientos sociales y ciudadania</t>
  </si>
  <si>
    <t>Massimo Madonesi (coord)</t>
  </si>
  <si>
    <t>Movimientos subalternos, antagonistas y autonomos en México y América Latina</t>
  </si>
  <si>
    <t>Manuel Ordorica (coord)</t>
  </si>
  <si>
    <t>Los grandes problemas de México</t>
  </si>
  <si>
    <t>16 Volúmenes</t>
  </si>
  <si>
    <t>Léon Perez Alfonso (coord)</t>
  </si>
  <si>
    <t>Temas contemporaneos sobre organizaciones civiles en México</t>
  </si>
  <si>
    <t>Ramirez Reyes, Neptalí</t>
  </si>
  <si>
    <t>La fractura política de México en Atempan, Puebla : movimiento ciudadano y redes sociales</t>
  </si>
  <si>
    <t>Blanca Laura Cordero (Coord)</t>
  </si>
  <si>
    <t>Crisis, sociedad civil y memoria en América Latina</t>
  </si>
  <si>
    <t>Diaz Garay Alejandro</t>
  </si>
  <si>
    <t>Transnacionalismo México-Estados Unidos : geografía migratoria de una entidad emergente</t>
  </si>
  <si>
    <t>Merino Mauricio</t>
  </si>
  <si>
    <t>¿Qué tan público es el espacio público en México?</t>
  </si>
  <si>
    <t>Veracruz</t>
  </si>
  <si>
    <t>Julio Aibar (coord)</t>
  </si>
  <si>
    <t>Política y sociedad en México: entre el desencuentro y la ruptura</t>
  </si>
  <si>
    <t>Cisneros Sosa Armando</t>
  </si>
  <si>
    <t>Crítica de los movimientos sociales: debate sobre la modernidad, la democracia y la igualdad social</t>
  </si>
  <si>
    <t>Meneses Rocha, Maria Elena</t>
  </si>
  <si>
    <r>
      <t>Ciberutopias : </t>
    </r>
    <r>
      <rPr>
        <sz val="11"/>
        <color theme="1"/>
        <rFont val="Calibri"/>
        <family val="2"/>
        <scheme val="minor"/>
      </rPr>
      <t>democracia redes sociales movimientos- red</t>
    </r>
  </si>
  <si>
    <t>Cotarello, Ramón</t>
  </si>
  <si>
    <t>La política en la era de Internet</t>
  </si>
  <si>
    <t>Harvey Neil</t>
  </si>
  <si>
    <t>La rebelión de Chiapas: la lucha por la Tierra y la democracia</t>
  </si>
  <si>
    <t>Adáme Cerón, Miguel Ángel</t>
  </si>
  <si>
    <r>
      <t>Movimientos</t>
    </r>
    <r>
      <rPr>
        <sz val="11"/>
        <color theme="1"/>
        <rFont val="Calibri"/>
        <family val="2"/>
        <scheme val="minor"/>
      </rPr>
      <t> sociales, políticos, populares y culturales : la disputa por la democracia y el poder en el México neoliberal (1982-2013)</t>
    </r>
  </si>
  <si>
    <t>Román Román, Salvador</t>
  </si>
  <si>
    <t>Revuelta cívica en Guerrero: 1957-1960, la democracia imposible.</t>
  </si>
  <si>
    <t>Aguilar Sanchez, Martín</t>
  </si>
  <si>
    <t>Movimientos sociales y democracía en México : (1982-1998) una perspectiva regional</t>
  </si>
  <si>
    <t>Colegio de México (Sin información)</t>
  </si>
  <si>
    <t>Transformaciones sociales y acciones colectivas: América Latina en el contexto de los años 90</t>
  </si>
  <si>
    <t>Lopez y Rivas, Gilberto</t>
  </si>
  <si>
    <t>Autonomías : democracia o contrainsurgencia</t>
  </si>
  <si>
    <t>Nuñez, Orlando</t>
  </si>
  <si>
    <t>Democracia y revolución en las Américas: Agenda para un debate</t>
  </si>
  <si>
    <t>Tamayo, Sergio</t>
  </si>
  <si>
    <t>Los veinte octubre mexicanos: la transición a la modernizacion y la democracia 1968-1988</t>
  </si>
  <si>
    <t>Alonso, Jorge</t>
  </si>
  <si>
    <t>Por una alternativa a la inequidad : el movimiento de accion y unidad socialista</t>
  </si>
  <si>
    <t>Pozas Horcasitas, Ricardo</t>
  </si>
  <si>
    <t>La democracia en blanco : el movimiento médico en México, 1964-1965</t>
  </si>
  <si>
    <t>Tamayo, Jaime (coord)</t>
  </si>
  <si>
    <t>Anarquismo, socialismo y sindicalismo en las regiones</t>
  </si>
  <si>
    <t>Melgar Bao, Ricardo</t>
  </si>
  <si>
    <t>El movimiento obrero latinoamericano: historia de una clase subalterna</t>
  </si>
  <si>
    <t>2 Volúmenes</t>
  </si>
  <si>
    <t>Sevilla, Amparo</t>
  </si>
  <si>
    <t>Flor de asfalto: las expresiones culturales del movimiento urbano popular</t>
  </si>
  <si>
    <t>Espacios ciudadanos: la cultura política en la ciudad de México</t>
  </si>
  <si>
    <t>Historia documental del SPAUNAM</t>
  </si>
  <si>
    <t>Mexico</t>
  </si>
  <si>
    <t>Aikin Araluce, Olga</t>
  </si>
  <si>
    <t>Activismo social transnacional: un análisis en torno a los feminicidios en Ciudad Juarez</t>
  </si>
  <si>
    <t>Aranda Sanchez, José María</t>
  </si>
  <si>
    <t>Batallas sin fronteras: el movimiento social internacional por otra globalización</t>
  </si>
  <si>
    <t>Toluca</t>
  </si>
  <si>
    <t>Medina Melgarejo, Patricia (coord)</t>
  </si>
  <si>
    <t>Pedagogias insumisas: movimientos político-pedagógicos y memorias colectivas de educaciones otras en América Latina</t>
  </si>
  <si>
    <t>Chiapas</t>
  </si>
  <si>
    <t>Jaime Castillo Palma (coord)</t>
  </si>
  <si>
    <t>Los movimientos sociales en Puebla</t>
  </si>
  <si>
    <t>Muro Gonzalez, Victor Gabriel</t>
  </si>
  <si>
    <t>Iglesia y movimientos sociales en México, 1972-1987: los casos de Ciudad Juarez y el Istmo de Tehuantepec</t>
  </si>
  <si>
    <t>Maria Lucero Guzman (coord)</t>
  </si>
  <si>
    <t>Jóvenes en movimiento en el mundo globalizado</t>
  </si>
  <si>
    <t>Fals-Borda, Orlando</t>
  </si>
  <si>
    <t>Una sociología sentipensante para América Latina</t>
  </si>
  <si>
    <t>Salazar Villava, Claudia (coord)</t>
  </si>
  <si>
    <t>Nos quieren enterrar, olvidan que somos semilla : el devenir de las nuevas insurgencias</t>
  </si>
  <si>
    <t>Bermudez Olivos, Roberto Josué</t>
  </si>
  <si>
    <t>Movimientos, escenarios y actores sociales contemporáneos</t>
  </si>
  <si>
    <t>Escarzaga, Fabiola (Edit)</t>
  </si>
  <si>
    <t>Movimiento indígena en América Latina : resistencia y transformación social</t>
  </si>
  <si>
    <t>3 Volúmenes</t>
  </si>
  <si>
    <t>Oikion Solano Verónica (edit)</t>
  </si>
  <si>
    <r>
      <t>Movimientos</t>
    </r>
    <r>
      <rPr>
        <sz val="11"/>
        <color theme="1"/>
        <rFont val="Calibri"/>
        <family val="2"/>
        <scheme val="minor"/>
      </rPr>
      <t> armados en México, siglo XX</t>
    </r>
  </si>
  <si>
    <t>Michoacan</t>
  </si>
  <si>
    <t>Ortega Juarez, Joel</t>
  </si>
  <si>
    <t>El otro camino : cuarenta y cinco años de trinchera en trinchera</t>
  </si>
  <si>
    <t>María Alicia Puente Lutteroth (coord)</t>
  </si>
  <si>
    <r>
      <t>Actores y dimensión religiosa en los </t>
    </r>
    <r>
      <rPr>
        <sz val="11"/>
        <color theme="1"/>
        <rFont val="Calibri"/>
        <family val="2"/>
        <scheme val="minor"/>
      </rPr>
      <t>movimientos sociales latinoamericanos, 1960-1992</t>
    </r>
  </si>
  <si>
    <t>Miguel Tinker Salas (coord)</t>
  </si>
  <si>
    <r>
      <t>México, 2006-2012 : neoliberalismo, </t>
    </r>
    <r>
      <rPr>
        <sz val="11"/>
        <color theme="1"/>
        <rFont val="Calibri"/>
        <family val="2"/>
        <scheme val="minor"/>
      </rPr>
      <t>movimientos sociales y política electoral</t>
    </r>
  </si>
  <si>
    <t>Ana Alicia Solís de Alba (coord)</t>
  </si>
  <si>
    <r>
      <t>Proyecto de nación y </t>
    </r>
    <r>
      <rPr>
        <sz val="11"/>
        <color theme="1"/>
        <rFont val="Calibri"/>
        <family val="2"/>
        <scheme val="minor"/>
      </rPr>
      <t>movimientos sociales </t>
    </r>
  </si>
  <si>
    <t>Aguirre Rojas, Carlos Antonio</t>
  </si>
  <si>
    <r>
      <t>América Latina en la encrucijada : los </t>
    </r>
    <r>
      <rPr>
        <sz val="11"/>
        <color theme="1"/>
        <rFont val="Calibri"/>
        <family val="2"/>
        <scheme val="minor"/>
      </rPr>
      <t>movimientos sociales y la muerte de la política moderna</t>
    </r>
  </si>
  <si>
    <t>Jorge Cadena Roa (coord)</t>
  </si>
  <si>
    <t>Nación y movimiento en América Latina</t>
  </si>
  <si>
    <t>Fabiola Escárzaga (coord)</t>
  </si>
  <si>
    <t>Movimiento indígena en América Latina : resistencia y proyecto alternativo</t>
  </si>
  <si>
    <r>
      <t>Soberanía nacional, crisis política y </t>
    </r>
    <r>
      <rPr>
        <sz val="11"/>
        <color theme="1"/>
        <rFont val="Calibri"/>
        <family val="2"/>
        <scheme val="minor"/>
      </rPr>
      <t>movimientos sociales</t>
    </r>
  </si>
  <si>
    <t>Cynthia Arnson (coord)</t>
  </si>
  <si>
    <t>Chiapas : interpretaciones sobre la negociacion y la paz</t>
  </si>
  <si>
    <t>Barabas, Alicia</t>
  </si>
  <si>
    <r>
      <t>Utopias indias : </t>
    </r>
    <r>
      <rPr>
        <sz val="11"/>
        <color theme="1"/>
        <rFont val="Calibri"/>
        <family val="2"/>
        <scheme val="minor"/>
      </rPr>
      <t>movimientos sociorreligiosos en México</t>
    </r>
  </si>
  <si>
    <t>Soto Correa, José Carmen</t>
  </si>
  <si>
    <t>Los grupos armados de los políticos católicos : la masacre de sindicalistas de Chaparro, Michoacán</t>
  </si>
  <si>
    <t>Jorge Alonso (coord)</t>
  </si>
  <si>
    <r>
      <t>Identidades, acciones colectivas y </t>
    </r>
    <r>
      <rPr>
        <sz val="11"/>
        <color theme="1"/>
        <rFont val="Calibri"/>
        <family val="2"/>
        <scheme val="minor"/>
      </rPr>
      <t>movimientos sociales</t>
    </r>
  </si>
  <si>
    <t>Ávila Espinosa</t>
  </si>
  <si>
    <t>Los Orígenes del zapatismo</t>
  </si>
  <si>
    <t>Michel Guillermo</t>
  </si>
  <si>
    <t>Votan-Zapata, filosofo de la esperanza</t>
  </si>
  <si>
    <t>París Pombo, María Dolores</t>
  </si>
  <si>
    <t>Oligarquia : tradicion y ruptura en el centro de Chiapa</t>
  </si>
  <si>
    <t>Susan Eckstein (coord)</t>
  </si>
  <si>
    <r>
      <t>Poder y protesta popular : </t>
    </r>
    <r>
      <rPr>
        <sz val="11"/>
        <color theme="1"/>
        <rFont val="Calibri"/>
        <family val="2"/>
        <scheme val="minor"/>
      </rPr>
      <t>movimientos sociales latinoamericanos</t>
    </r>
  </si>
  <si>
    <t>Sepulveda Garza, Manola</t>
  </si>
  <si>
    <r>
      <t>Politicas agrarias y luchas </t>
    </r>
    <r>
      <rPr>
        <sz val="11"/>
        <color theme="1"/>
        <rFont val="Calibri"/>
        <family val="2"/>
        <scheme val="minor"/>
      </rPr>
      <t>sociales : San Diego de la Union, Guanajuato, 1900-2000</t>
    </r>
  </si>
  <si>
    <t>El Ultimo gobierno del PRI : balance del sexenio Zedillista</t>
  </si>
  <si>
    <t>Guillen, Diana</t>
  </si>
  <si>
    <t>Chiapas 1973-1993 mediaciones, politica e institucionalidad</t>
  </si>
  <si>
    <t>Iracheta Cenecorta, María del Pilar</t>
  </si>
  <si>
    <t>Ocoyoacac : la persistencia de un movimiento social, 1982-1995</t>
  </si>
  <si>
    <t>Nivon Eduardo</t>
  </si>
  <si>
    <r>
      <t>Cultura urbana y </t>
    </r>
    <r>
      <rPr>
        <sz val="11"/>
        <color theme="1"/>
        <rFont val="Calibri"/>
        <family val="2"/>
        <scheme val="minor"/>
      </rPr>
      <t>movimientos sociales</t>
    </r>
  </si>
  <si>
    <t>Jaime Castillo (coord)</t>
  </si>
  <si>
    <r>
      <t>Cultura politica de las organizaciones y </t>
    </r>
    <r>
      <rPr>
        <sz val="11"/>
        <color theme="1"/>
        <rFont val="Calibri"/>
        <family val="2"/>
        <scheme val="minor"/>
      </rPr>
      <t>movimientos sociales</t>
    </r>
  </si>
  <si>
    <t>Marcial, Rogelio</t>
  </si>
  <si>
    <t>Jovenes y presencia colectiva : introduccion al estudio de las culturas juveniles del siglo XX</t>
  </si>
  <si>
    <t>Sergio Zermeño (coord)</t>
  </si>
  <si>
    <r>
      <t>Movimientos</t>
    </r>
    <r>
      <rPr>
        <sz val="11"/>
        <color theme="1"/>
        <rFont val="Calibri"/>
        <family val="2"/>
        <scheme val="minor"/>
      </rPr>
      <t> sociales e identidades colectivas : Mexico en la decada de los noventa</t>
    </r>
  </si>
  <si>
    <t>Aguilar Monteverde, Alonso</t>
  </si>
  <si>
    <t>Nuevas realidades, nuevos desafios, nuevos caminos</t>
  </si>
  <si>
    <t>Calderón, Fernando</t>
  </si>
  <si>
    <r>
      <t>Movimientos</t>
    </r>
    <r>
      <rPr>
        <sz val="11"/>
        <color theme="1"/>
        <rFont val="Calibri"/>
        <family val="2"/>
        <scheme val="minor"/>
      </rPr>
      <t> sociales y politica : la decada de los ochenta en Latinoamerica</t>
    </r>
  </si>
  <si>
    <t>Gradilla Damy, Misael</t>
  </si>
  <si>
    <t>El juego del poder y del saber : significacion, norma y poder en la Universidad de Guadalajara : socioanalisis de una institucion en conflicto</t>
  </si>
  <si>
    <t>Masssolo, Alejandra</t>
  </si>
  <si>
    <t>Por amor y coraje : Mujeres en movimientos urbanos de la ciudad de mexico</t>
  </si>
  <si>
    <t>Daniel Camacho (coord)</t>
  </si>
  <si>
    <r>
      <t>Los </t>
    </r>
    <r>
      <rPr>
        <sz val="11"/>
        <color theme="1"/>
        <rFont val="Calibri"/>
        <family val="2"/>
        <scheme val="minor"/>
      </rPr>
      <t>movimientos populares en América Latina</t>
    </r>
  </si>
  <si>
    <t>Vargas Gonzales, Pablo</t>
  </si>
  <si>
    <t>Estado y movimientos sociales en Hidalgo</t>
  </si>
  <si>
    <t>Hidalgo</t>
  </si>
  <si>
    <t>Oaxaca: una lucha reciente</t>
  </si>
  <si>
    <t>Camacho, Jimena</t>
  </si>
  <si>
    <t>Lumbre en el monte: la historia de Rodolfo Montiel y los campesinos ecologístas en Guerrero.</t>
  </si>
  <si>
    <t>Aurora Cano Andaluz (comp)</t>
  </si>
  <si>
    <t xml:space="preserve">1968: Antología periodistica </t>
  </si>
  <si>
    <t>Armando Cisneros Sosa (coord)</t>
  </si>
  <si>
    <t>Rebeldia social y Estado en América Latina</t>
  </si>
  <si>
    <t xml:space="preserve">Coloquío de Estado y movimientos sociales </t>
  </si>
  <si>
    <t>Socialismo, capitalismo y movimientos sociales</t>
  </si>
  <si>
    <t>José Ronzón (coord)</t>
  </si>
  <si>
    <t>Formas de descontento y movimientos sociales, siglos XIX y XX</t>
  </si>
  <si>
    <t>René Coulomb (coord)</t>
  </si>
  <si>
    <t>Pobreza urbana, autogestión y política</t>
  </si>
  <si>
    <t>Salvador Cardenas Gutierrez (coord)</t>
  </si>
  <si>
    <t>Crimen y justicia en la historia de México: nuevas miradas.</t>
  </si>
  <si>
    <t>Encuentro Nacional de Historiadores</t>
  </si>
  <si>
    <t>Movimientos populares en la historia de México y América Latina: memoria del primer encuentro nacional de historiadores.</t>
  </si>
  <si>
    <t>Giovanna Gasparello (coord)</t>
  </si>
  <si>
    <t>Otras geografías: experiencias de autonomías indígenas en México</t>
  </si>
  <si>
    <t>Hernández Chavez, Alicia (y otros)</t>
  </si>
  <si>
    <t>Zapatismo: origen e historia</t>
  </si>
  <si>
    <t>Moctezuma Barragan, Pedro</t>
  </si>
  <si>
    <t>La chispa: orígenes del movimiento urbano popular en el Valle de México.</t>
  </si>
  <si>
    <t>Monsivais, Carlos</t>
  </si>
  <si>
    <t>Entrada libre: crónicas de las sociedad que se organiza</t>
  </si>
  <si>
    <t>Moreno Sanchez, Enrique</t>
  </si>
  <si>
    <t>Un estudio social, urbano y ambiental de los municipios de Texcoco y Atenco: el caso del proyecto del Aeropuerto Internacional en el Estado de México</t>
  </si>
  <si>
    <t>Gerardo Otero (Edit)</t>
  </si>
  <si>
    <t>La dieta neoliberal: Globalizacion y biotecnología agrícola en las Américas</t>
  </si>
  <si>
    <t>Crisis e identidades colectivas en América Latina</t>
  </si>
  <si>
    <t>Parra, Manuel German</t>
  </si>
  <si>
    <t>Historia del movimiento sindical de los trabajadores del Estado.</t>
  </si>
  <si>
    <t>Rodriguez Wallenius, Carlos Andrés</t>
  </si>
  <si>
    <t>Geopolítica del desarrollo local: campesinos, empresas y gobiernos en la disputa por territorios y bienes naturales en el México rural</t>
  </si>
  <si>
    <t>El mexicano desconocido</t>
  </si>
  <si>
    <t>Mexicanos al Grito ¿De Qué? : ¿Quién eres? el aguíla o la serpiente, devoras o te devoran...</t>
  </si>
  <si>
    <t>Alonso, Antonio</t>
  </si>
  <si>
    <t>El movimiento ferrocarrilero en México 1958-1959: de la conciliacion a la lucha de clases</t>
  </si>
  <si>
    <t>Garza Toledo Enríque</t>
  </si>
  <si>
    <t>Ascenso y crisis del Estado Social autoritario: estado y acumulación del capital en México 1940-1976</t>
  </si>
  <si>
    <t>Gilly Adolfo</t>
  </si>
  <si>
    <t xml:space="preserve">Chiapas, la razón ardiente: ensayo sobre la rebelion del mundo encantado. </t>
  </si>
  <si>
    <t>León Lopez, Arturo</t>
  </si>
  <si>
    <t>El movimiento campesino en los llanos de Victoria Durango 1970-1980</t>
  </si>
  <si>
    <t>Meza, Armando</t>
  </si>
  <si>
    <t xml:space="preserve">Movimiento urbano popular en Durango </t>
  </si>
  <si>
    <t>Ética política zapatista: una utopía para el siglo XXI</t>
  </si>
  <si>
    <t>Ricardo Martínez Martínez (coord)</t>
  </si>
  <si>
    <t>Los movimientos sociales del siglo XXI: diálogos de las resistencias</t>
  </si>
  <si>
    <t>Sergio Tamayo (coord)</t>
  </si>
  <si>
    <t>Sistemas urbanos: actores sociales y ciudadanias</t>
  </si>
  <si>
    <t>Tello Diaz, Carlos</t>
  </si>
  <si>
    <t>La rebelión de las canadas: Origen y ascenso del EZLN</t>
  </si>
  <si>
    <t>Laura Patricia Romero (coord)</t>
  </si>
  <si>
    <t>Movimientos sociales 1929-1940</t>
  </si>
  <si>
    <t>Ruben Bargas (coord)</t>
  </si>
  <si>
    <t>Movimientos sociales en el noroeste de México</t>
  </si>
  <si>
    <t>Ramírez, Carlos</t>
  </si>
  <si>
    <t>La comuna de Oaxaca : crónicas oaxaqueñas de una crisis del sistema político priista y de la incapacidad de la oposición para diseñar, socializar e imponer una alternancia democrática</t>
  </si>
  <si>
    <t>Chihuahua</t>
  </si>
  <si>
    <t>Francis Mestries (coord)</t>
  </si>
  <si>
    <t>Los movimientos sociales: de lo local a lo global</t>
  </si>
  <si>
    <t>Lechuga, Jesús (coord)</t>
  </si>
  <si>
    <t>Estancamiento económico y crisis social en México 1983-1988</t>
  </si>
  <si>
    <t>FLACSO</t>
  </si>
  <si>
    <t>Coulomb, René (coord)</t>
  </si>
  <si>
    <t>La ciudad y sus actores:
conflictos y estrategias socioespaciales frente a las transformaciones de los centros urbanos</t>
  </si>
  <si>
    <t>Mancisidor, José</t>
  </si>
  <si>
    <t>Síntesis histórica del movimiento social en México</t>
  </si>
  <si>
    <t>Beraud Lozano, José Luis</t>
  </si>
  <si>
    <t>Los movimientos sociales en la conformación territorial</t>
  </si>
  <si>
    <t>Sinaloa</t>
  </si>
  <si>
    <t>Tamayo Jaime</t>
  </si>
  <si>
    <t>Perspectivas de los movimientos sociales en la región centro-occidente</t>
  </si>
  <si>
    <t>Castells, Manuel</t>
  </si>
  <si>
    <t>Movimientos sociales urbanos</t>
  </si>
  <si>
    <t>Ramírez Saiz, Juan Manuel</t>
  </si>
  <si>
    <t>La vivienda popular y sus actores</t>
  </si>
  <si>
    <t>Montoya Arce, Jaciel</t>
  </si>
  <si>
    <t>Encuesta sobre prácticas de los sujetos sociales de la zona metropolitana de la Ciudad de Toluca</t>
  </si>
  <si>
    <t>Fuentes Molinar, Olac</t>
  </si>
  <si>
    <t>Educación y política en México</t>
  </si>
  <si>
    <t>Quiñones, Beatriz</t>
  </si>
  <si>
    <t>La rebelión tepehuana ¿Una de las primeras luchas campesinas en Durango?</t>
  </si>
  <si>
    <t>Peláez, Gerardo</t>
  </si>
  <si>
    <t>Insurgencia Magisterial</t>
  </si>
  <si>
    <t>Rubio vega, Blanca</t>
  </si>
  <si>
    <t>Resistencia campesina y explotacion rural en México</t>
  </si>
  <si>
    <t>Galindo Caceres, Luis Jesús</t>
  </si>
  <si>
    <t>Movimiento social y cultura política</t>
  </si>
  <si>
    <t>Colima</t>
  </si>
  <si>
    <t>Los movimientos sociales en el valle de México</t>
  </si>
  <si>
    <t>Martha Schteingart (compl)</t>
  </si>
  <si>
    <t>Servicios urbanos, gestión local y medio ambiente</t>
  </si>
  <si>
    <t>Luvecce Pardiñas, Cecilia.</t>
  </si>
  <si>
    <t>Movimientos populares en la Ciudad de México durante el gobierno Maderista</t>
  </si>
  <si>
    <t>Marsiske Renate</t>
  </si>
  <si>
    <t>Movimientos estudiantiles en América Latina: Argentina, Perú, Cuba y México 1918 - 1929</t>
  </si>
  <si>
    <t>Esteve Díaz, Hugo</t>
  </si>
  <si>
    <t>Los movimientos sociales urbanos: un reto para la modernización</t>
  </si>
  <si>
    <t>Alejandra Massolo(coord)</t>
  </si>
  <si>
    <t>Mujeres y ciudades: participación social, vivienda y vida cotidiana</t>
  </si>
  <si>
    <t>Ramos Pedrueza, Rafael</t>
  </si>
  <si>
    <t>Estudios históricos, sociales y literarios</t>
  </si>
  <si>
    <t>Reyna Bernal, Angélica</t>
  </si>
  <si>
    <t>Política urbana y organización vecinal en el centro histórico de la Ciudad de México 1982-1997</t>
  </si>
  <si>
    <t>González Valdéz, Ronaldo</t>
  </si>
  <si>
    <t>Sinaloa, una sociedad demediada</t>
  </si>
  <si>
    <t>Ramirez Saíz, Juan Manuel</t>
  </si>
  <si>
    <t>Actores sociales y proyecto de ciudad</t>
  </si>
  <si>
    <t xml:space="preserve"> La democracia de los de abajo en México</t>
  </si>
  <si>
    <t>Política urbana y lucha popular</t>
  </si>
  <si>
    <t>Zermeño, Sergio</t>
  </si>
  <si>
    <t>La sociedad derrotada: el desorden mexicano del fin de siglo</t>
  </si>
  <si>
    <t>La ciudad que construimos: registro de la expansión de la Ciudad de México 1920-1976</t>
  </si>
  <si>
    <t>Reyes Dominguez, Guadalupe</t>
  </si>
  <si>
    <t>Los usos de la identidad barrial: una mirada antropológica a la lucha por la vivienda, Tepito 1970-1984</t>
  </si>
  <si>
    <t>León González, Samuel</t>
  </si>
  <si>
    <t>Movimientos sociales en México (1968-1983)</t>
  </si>
  <si>
    <t>Gastalver, Matilde</t>
  </si>
  <si>
    <t>N.D.</t>
  </si>
  <si>
    <t>Las comunidades eclasiales de base y el movimiento popular en México</t>
  </si>
  <si>
    <t>Rivera Godinez, Cuauhtemoc</t>
  </si>
  <si>
    <t>El movimiento estuadiantil en el valle de México: el caso de la Universidad Nacional Autónoma de México (UNAM)
ponencia presentada por Cuauhtémoc Rivera Godínez</t>
  </si>
  <si>
    <t>Hernández, Alfonso</t>
  </si>
  <si>
    <t>Tepito para los tepiteños</t>
  </si>
  <si>
    <t>Coulomb, René</t>
  </si>
  <si>
    <t>Organizaciones populares y planeación urbana en un barrio deteriorado de la ciudad de México</t>
  </si>
  <si>
    <t>Navarro Trujillo, Mina Lorena</t>
  </si>
  <si>
    <t>Luchas por lo común: antagonismo social contra el despojo capitalista de los bienes naturales en México</t>
  </si>
  <si>
    <t>Instituto Mora</t>
  </si>
  <si>
    <t>Villoro, Luis</t>
  </si>
  <si>
    <t>La alternativa: perspectivas y posibilidades de cambio</t>
  </si>
  <si>
    <t>Hernández Navarro, Luis</t>
  </si>
  <si>
    <t>Hermanos en armas: policias comunitarias y autodefensas</t>
  </si>
  <si>
    <t>Herrera Mejía, Leonardo</t>
  </si>
  <si>
    <t>Los senderos tortuosos de América Latina: Estado, violencia y rebelión</t>
  </si>
  <si>
    <t>Illades, Carlos</t>
  </si>
  <si>
    <t>Estado de guerra: de la guerra sucia a la narcoguerra</t>
  </si>
  <si>
    <t xml:space="preserve">Meixuerio Najera, Gustavo </t>
  </si>
  <si>
    <t>Premio Nacional de Investigacion social y de opinion pública 2013</t>
  </si>
  <si>
    <t>Moreno Vazquez, José Luis</t>
  </si>
  <si>
    <t>Despojo de agua en la cuenca del Río Yaqui</t>
  </si>
  <si>
    <t>Russo, Juan José</t>
  </si>
  <si>
    <t>Guerrero indomito</t>
  </si>
  <si>
    <t>María Luisa Torres Barraza (coord)</t>
  </si>
  <si>
    <t>Arenas de conclicto y experiencias colectivas: horizontes utópicos y de dominación</t>
  </si>
  <si>
    <t>Laguarda Rodrigo (compl)</t>
  </si>
  <si>
    <t>Género y los procesos de movilizacion social 1940-2000</t>
  </si>
  <si>
    <t>Moreno Galván, Felipe de Jesús</t>
  </si>
  <si>
    <t>El movimiento urbano popular en el Valle de México</t>
  </si>
  <si>
    <t>Quintana S. Victor</t>
  </si>
  <si>
    <t>Campesinos y ciudadanos en México: estrategias campesinas de resistencia a la globalizacion en el oeste del Estado de Chihuahua</t>
  </si>
  <si>
    <t>Sergio Vargas Velazquez</t>
  </si>
  <si>
    <t>Los conflictos por el agua en México: caracterización prospectiva</t>
  </si>
  <si>
    <t>Morelos</t>
  </si>
  <si>
    <t>Hernándes Navarro, Luis</t>
  </si>
  <si>
    <t>Cero en conducta: crónicas de la resistencia magisterial</t>
  </si>
  <si>
    <t>Salvador Martí I. Puig (coord)</t>
  </si>
  <si>
    <t>La democracia en México: un análisis a 10 años de la alternancia</t>
  </si>
  <si>
    <t>Ilan Bizberg (coord)</t>
  </si>
  <si>
    <t>Movimientos Sociales</t>
  </si>
  <si>
    <t>Olivera Sedano, Alicia (y otros)</t>
  </si>
  <si>
    <t>Los matices de la rebeldía: las oposiciones políticas y sociales</t>
  </si>
  <si>
    <t>Valentina Ortiz (coord)</t>
  </si>
  <si>
    <t xml:space="preserve">Domando la historia: mujeres de Santa Martha del sur, Coyoacán </t>
  </si>
  <si>
    <t xml:space="preserve">Parráguez Sanchez Leslie </t>
  </si>
  <si>
    <t>Reconstrucción de los movimientos sociales urbanos</t>
  </si>
  <si>
    <t>La comuna de Oaxaca : crónicas oaxaqueñas de una crisis del sistema político priista y de la incapacidad de la oposición para diseñar, socializar e imponer una alternancia democrática</t>
  </si>
  <si>
    <t>Reina Aoyama, Leticia</t>
  </si>
  <si>
    <t>Los movimientos indígenas y campesinos</t>
  </si>
  <si>
    <t>Edith Yesenia Peña Sanchez (coord)</t>
  </si>
  <si>
    <t>Iguales pero diferentes: diversidad sexual en contexto: memorias</t>
  </si>
  <si>
    <t>Antonio Escobar Ohmstede (coord)</t>
  </si>
  <si>
    <t>Reformas del Estado : movimientos sociales y mundo rural en el siglo XX en América Latina</t>
  </si>
  <si>
    <t>Crítica de la ciudadania</t>
  </si>
  <si>
    <t>Álvarez Garín, Raul</t>
  </si>
  <si>
    <t>Los procesos de México 68: la criminalización de las víctimas</t>
  </si>
  <si>
    <t>Castellanos Laura</t>
  </si>
  <si>
    <t>México armado (1943-1981)</t>
  </si>
  <si>
    <t>Ceceña, Ana Esther</t>
  </si>
  <si>
    <t>Derivas del mundo en el que caben todos los mundos</t>
  </si>
  <si>
    <t>Rocio Enriquéz Rosas (coord)</t>
  </si>
  <si>
    <t>Los rostros de la pobreza</t>
  </si>
  <si>
    <t>5 Volúmenes</t>
  </si>
  <si>
    <t>Esquivel Solís Edgar</t>
  </si>
  <si>
    <t>Sociedad civil y poder político en México: un análisis (1980-2005)</t>
  </si>
  <si>
    <t>Gallardo Rodriguez, Francisco</t>
  </si>
  <si>
    <t>Ejercito y sociedad; la reforma constitucional del ejercito</t>
  </si>
  <si>
    <t>Macias Cervantes, Cesar F.</t>
  </si>
  <si>
    <t>Genaro Vázquez, Lucio Cabañas y las guerrillas en México entre 1960 y 1974</t>
  </si>
  <si>
    <t>Mazzotti Pabello, Giovanna</t>
  </si>
  <si>
    <t>Una perspectiva organizacional para el análisis de las redes de organizaciones civiles del desarrollo sustentable</t>
  </si>
  <si>
    <t>Ortega Ortiz, Reynaldo</t>
  </si>
  <si>
    <t>Movilización y democracia, España y México</t>
  </si>
  <si>
    <t>Ortiz Aguilar, Javier (coord)</t>
  </si>
  <si>
    <t>El movimiento cañero en Veracruz: testimonios</t>
  </si>
  <si>
    <t>Pantoja Reyes, José</t>
  </si>
  <si>
    <t>Resistencia popular y lucha ciudadana en México : los días del fraude electoral del 2006</t>
  </si>
  <si>
    <t>Cristina Puga (coord)</t>
  </si>
  <si>
    <t>Acción colectiva y organización : estudios sobre desempeño asociativo </t>
  </si>
  <si>
    <t>Gloria Arminda Tirado Villegas (coord)</t>
  </si>
  <si>
    <t>De la filantropía a la rebelión : mujeres en los movimientos sociales de finales del siglo XIX al siglo XXI </t>
  </si>
  <si>
    <t>Zibechi, Raúl</t>
  </si>
  <si>
    <t>Autonomías y emancipaciones : América Latina en movimiento</t>
  </si>
  <si>
    <t>Jorge Fuentes Morúa (coord)</t>
  </si>
  <si>
    <t>Crisis del Estado y luchas sociales</t>
  </si>
  <si>
    <t>Nathalie Lebon (coord)</t>
  </si>
  <si>
    <t>De lo privado a lo público : 30 años de lucha ciudadana de las mujeres en América Latina</t>
  </si>
  <si>
    <t>Carmen Lira Saade (dir)</t>
  </si>
  <si>
    <t>Resistencia : del desafuero al plantón</t>
  </si>
  <si>
    <t>Scott Robinson Studebaker (coord)</t>
  </si>
  <si>
    <t>Política, etnicidad e inclusión digital en los albores del milenio</t>
  </si>
  <si>
    <t>Balance del sexenio foxista y perspectivas para los movimientos sociales</t>
  </si>
  <si>
    <t>Tecla, Leticia</t>
  </si>
  <si>
    <t>Zimapan: un pueblo en resistencia</t>
  </si>
  <si>
    <t>Cueva Perus, Marcos</t>
  </si>
  <si>
    <t>Violencia en América Latina y el Caribe : contextos y orígenes culturales</t>
  </si>
  <si>
    <t>García, Sergio (y otros)</t>
  </si>
  <si>
    <t>Donativos privados 2006 : una aproximación a la contribución ciudadana para las causas sociales</t>
  </si>
  <si>
    <t>Everardo Garduño (coord)</t>
  </si>
  <si>
    <t>Cultura, agentes y representaciones sociales en Baja California</t>
  </si>
  <si>
    <t>Baja California</t>
  </si>
  <si>
    <t>Marco Antonio González Pérez (coord)</t>
  </si>
  <si>
    <t>La política más allá de las urnas : una lectura multidisciplinaria</t>
  </si>
  <si>
    <t>Monterrey</t>
  </si>
  <si>
    <t>Isunza Vera, Ernesto (coord)</t>
  </si>
  <si>
    <t>Relaciones sociedad civil-Estado en México : un ensayo de interpretación</t>
  </si>
  <si>
    <t>Otero, Gerardo (coord)</t>
  </si>
  <si>
    <t>México en transición : globalismo neoliberal, Estado y sociedad civil </t>
  </si>
  <si>
    <t>Jan Rus (coord)</t>
  </si>
  <si>
    <t>México 2006-2012: neoliberalismo, movimientos sociales y política electoral</t>
  </si>
  <si>
    <t>Vadillo, Claudio</t>
  </si>
  <si>
    <t>Una gota con ser poco, con otra se hace aguacero : carteles de la lucha social : 1975-2000</t>
  </si>
  <si>
    <t>Velázquez Hernández, Emilia (coord)</t>
  </si>
  <si>
    <t>Territorios fragmentados : estado y comunidad indígena en el Istmo veracruzano</t>
  </si>
  <si>
    <t>Edgar Esquivel (coord)</t>
  </si>
  <si>
    <t xml:space="preserve"> La sociedad civil en la encrucijada : los retos de la ciudadanía en un contexto global</t>
  </si>
  <si>
    <t>Monsiváis, Carlos</t>
  </si>
  <si>
    <t>No sin nosotros : los días del terremoto 1985-2005</t>
  </si>
  <si>
    <t>Posadas Segura, Florencio</t>
  </si>
  <si>
    <t>Movimientos sociales de los trabajadores agrícolas asalariados en el noroeste de México : 1970-1995</t>
  </si>
  <si>
    <t>Alvarez Enríquez, Lucia</t>
  </si>
  <si>
    <t>La sociedad civil en la ciudad de México : actores sociales, oportunidades políticas y esfera pública</t>
  </si>
  <si>
    <t>García Sain, Amalia</t>
  </si>
  <si>
    <t>Ciudad y espacios metropolitanos </t>
  </si>
  <si>
    <t>Isunza Vera, Ernesto</t>
  </si>
  <si>
    <t>El reto de la confluencia : los interfaces socio-estatales en el contexto de la transición política mexicana : dos casos para la reflexión</t>
  </si>
  <si>
    <t>Monsiváis Carrillo, Alejandro</t>
  </si>
  <si>
    <t>Welcome to Tijuana : jóvenes en los espacios civiles de la frontera noroeste de México</t>
  </si>
  <si>
    <t>Velasco García, Jorge H.</t>
  </si>
  <si>
    <t>El canto de la tribu : un ensayo sobre la historia del movimiento alternativo de música popular en México</t>
  </si>
  <si>
    <t>Globalización, reforma neoliberal del Estado y movimientos sociales</t>
  </si>
  <si>
    <t>Lucía Alvarez (coord)</t>
  </si>
  <si>
    <t>La sociedad civil ante la transición democrática</t>
  </si>
  <si>
    <t>Shannan L. Mattiace (edit)</t>
  </si>
  <si>
    <t>Tierra, libertad y autonomía : impactos regionales del zapatismo en Chiapas</t>
  </si>
  <si>
    <t>David Recondo (coord)</t>
  </si>
  <si>
    <t>Dilemas de la democracia en México : los actores sociales ante la representación política</t>
  </si>
  <si>
    <t>Los grupos armados de los políticos católicos : la masacre de sindicalistas de Chaparro, Michoacán</t>
  </si>
  <si>
    <t>Chapingo</t>
  </si>
  <si>
    <t>Tuñón, Enriqueta</t>
  </si>
  <si>
    <t>Por fin... ya podemos elegir y ser electas! : el sufragio femenino en México, 1935-1953 </t>
  </si>
  <si>
    <t>Adame Cerón, Miguel Ángel</t>
  </si>
  <si>
    <t>Política y poder en la posrevolución mexicana : cardenismo, indigenismo, neocardenismo y neozapatismo en el bonapartismo y en el neoliberalismo mexicanos </t>
  </si>
  <si>
    <t>Avila Madera, Isabel Cristina</t>
  </si>
  <si>
    <t>Amasando esperanza : la construcción de dos organizaciones de mujeres en situación de pobreza en el sur de Sonora : México 1988-1994</t>
  </si>
  <si>
    <t>Sonora</t>
  </si>
  <si>
    <t>Pobreza y organizaciones de la sociedad civil </t>
  </si>
  <si>
    <t>Hernández-Díaz, Jorge</t>
  </si>
  <si>
    <t>Reclamos de la identidad : la formación de las organizaciones indígenas en Oaxaca</t>
  </si>
  <si>
    <t>Oaxaca</t>
  </si>
  <si>
    <t>Mellado Hernández, Roberto</t>
  </si>
  <si>
    <t>Participación ciudadana institucionalizada y gobernabilidad en la Ciudad de México</t>
  </si>
  <si>
    <t>Olvera, Alberto J.</t>
  </si>
  <si>
    <t>Movimientos sociales prodemocráticos, democratización y esfera pública en México : el caso de Alianza Cívica </t>
  </si>
  <si>
    <t>Sociedad civil, gobernabilidad democrática, espacios públicos y democratización : los contornos de un proyecto</t>
  </si>
  <si>
    <t>Barrera Bassols, Diana</t>
  </si>
  <si>
    <t>Mujeres, ciudadania y poder</t>
  </si>
  <si>
    <t>Bartra, Armando (compl)</t>
  </si>
  <si>
    <t>Crónicas del sur: utopías campesinas en Guerrero</t>
  </si>
  <si>
    <t xml:space="preserve"> Manuel Ramírez  Héctor Morales Mayo</t>
  </si>
  <si>
    <t xml:space="preserve">"Derechos Humanos de los Indígenas en la Transición Política" </t>
  </si>
  <si>
    <t>El Cotidiano  * Revista Chiapas y la Cuestión Indígena</t>
  </si>
  <si>
    <t>Mayo-Junio</t>
  </si>
  <si>
    <t>0186-1840</t>
  </si>
  <si>
    <t>http://www.elcotidianoenlinea.com.mx/articulo.asp?id_articulo=1193</t>
  </si>
  <si>
    <t>Alfie, Miriam</t>
  </si>
  <si>
    <t>"La Realidad del Movimiento Ecologista en México  "</t>
  </si>
  <si>
    <t>El Cotidiano</t>
  </si>
  <si>
    <t>Julio-Agosto</t>
  </si>
  <si>
    <t>http://www.elcotidianoenlinea.com.mx/articulo.asp?id_articulo=1374</t>
  </si>
  <si>
    <t xml:space="preserve">Hernández Navarro, Luis </t>
  </si>
  <si>
    <t xml:space="preserve">"Notas sobre las ONG , la Democracia y el Desarrollo"  </t>
  </si>
  <si>
    <t xml:space="preserve">El Cotidiano * Revista Seguridad Nacional </t>
  </si>
  <si>
    <t>Septiembre</t>
  </si>
  <si>
    <t>http://www.elcotidianoenlinea.com.mx/articulo.asp?id_articulo=1406</t>
  </si>
  <si>
    <t xml:space="preserve">"Los péndulos del poder: negociación y conflicto en Chiapas " </t>
  </si>
  <si>
    <t>El Cotidiano * Revista Negociación Política en Chiapas</t>
  </si>
  <si>
    <t>http://www.elcotidianoenlinea.com.mx/articulo.asp?id_articulo=1505</t>
  </si>
  <si>
    <t xml:space="preserve">  Luis H. Méndez B., Miguel Ángel Romero M. </t>
  </si>
  <si>
    <t xml:space="preserve"> "El Levantamiento Armado y el Proyecto Político del EZLN" </t>
  </si>
  <si>
    <t>http://www.elcotidianoenlinea.com.mx/articulo.asp?id_articulo=1523</t>
  </si>
  <si>
    <t>Moguel, Julio</t>
  </si>
  <si>
    <t>"Triunfo indígena en Sacamch'en: la Mesa de Derechos y Cultura Indígena"</t>
  </si>
  <si>
    <t>http://www.elcotidianoenlinea.com.mx/articulo.asp?id_articulo=1510</t>
  </si>
  <si>
    <t xml:space="preserve">   María Cristina Sanchez Mejorada   </t>
  </si>
  <si>
    <t>"La participación ciudadana en el Distrito Federal. Reflexiones sobre la Ley y las elecciones vecinales"</t>
  </si>
  <si>
    <t>Enero- Febrero</t>
  </si>
  <si>
    <t xml:space="preserve"> 78-91 </t>
  </si>
  <si>
    <t>http://www.elcotidianoenlinea.com.mx/articulo.asp?id_articulo=1939</t>
  </si>
  <si>
    <t xml:space="preserve">Yemy Smeke de Zonana </t>
  </si>
  <si>
    <t xml:space="preserve"> "La resistencia: forma de vida de las comunidades indígenas"
 </t>
  </si>
  <si>
    <t>Enero-Febrero</t>
  </si>
  <si>
    <t>92-102</t>
  </si>
  <si>
    <t>http://www.elcotidianoenlinea.com.mx/articulo.asp?id_articulo=1940</t>
  </si>
  <si>
    <t>Miriam Alfie C.
Luis H. Méndez B.</t>
  </si>
  <si>
    <t xml:space="preserve">"Modernidad Reflexiva y Movimientos Sociales" </t>
  </si>
  <si>
    <t>Marzo-Abril</t>
  </si>
  <si>
    <t xml:space="preserve">9_27 </t>
  </si>
  <si>
    <t>http://www.elcotidianoenlinea.com.mx/pdf/10004.pdf</t>
  </si>
  <si>
    <t>Rubén R. García Clarck</t>
  </si>
  <si>
    <t xml:space="preserve">"La participación ciudadana dentro de la reforma política del Estado: premisas e iniciativas" </t>
  </si>
  <si>
    <t>217-225</t>
  </si>
  <si>
    <t>http://www.elcotidianoenlinea.com.mx/articulo.asp?id_articulo=2513</t>
  </si>
  <si>
    <t>Miriam Alfie C.*
Luis H. Méndez B</t>
  </si>
  <si>
    <t>"Deterioro ambiental y movimientosy sociales en Ciudad Juárez y Matamoros. Similitudes y diferencias"</t>
  </si>
  <si>
    <t>40-54</t>
  </si>
  <si>
    <t>http://www.elcotidianoenlinea.com.mx/pdf/10104.pdf</t>
  </si>
  <si>
    <t>"Nuevos sujetos sociales. El movimiento ambientalista"</t>
  </si>
  <si>
    <t>Marzo- Abril</t>
  </si>
  <si>
    <t xml:space="preserve">66-76 </t>
  </si>
  <si>
    <t>http://www.elcotidianoenlinea.com.mx/pdf/10607.pdf</t>
  </si>
  <si>
    <t>Tania L. Sánchez Garrido</t>
  </si>
  <si>
    <t>"El movimiento social altermundista. La nueva praxis de la acciónpolítica"</t>
  </si>
  <si>
    <t>http://www.elcotidianoenlinea.com.mx/pdf/12614.pdf</t>
  </si>
  <si>
    <t>Loreto Vicente</t>
  </si>
  <si>
    <t xml:space="preserve">"¿Movimientos sociales en la Red? Los hacktivistas" </t>
  </si>
  <si>
    <t>http://www.elcotidianoenlinea.com.mx/pdf/12615.pdf</t>
  </si>
  <si>
    <t>Tamayo , Sergio</t>
  </si>
  <si>
    <t xml:space="preserve">"Entre la ciudadanía diferenciada y la ciudadanía indígena ¿otra es posible?" </t>
  </si>
  <si>
    <t xml:space="preserve">18-31 </t>
  </si>
  <si>
    <t>http://www.elcotidianoenlinea.com.mx/pdf/13703.pdf</t>
  </si>
  <si>
    <t xml:space="preserve"> Almeyra, Guillermo </t>
  </si>
  <si>
    <t xml:space="preserve">"EZLN: política y poder desde los movimientos sociales" </t>
  </si>
  <si>
    <t>38- 43</t>
  </si>
  <si>
    <t>http://www.elcotidianoenlinea.com.mx/pdf/13705.pdf</t>
  </si>
  <si>
    <t>"La no-violencia en los movimientos sociales ¿Qué vínculo puede haber entre Gandhi, Martin Luther King Jr. y AMLO?"</t>
  </si>
  <si>
    <t xml:space="preserve">98-109 </t>
  </si>
  <si>
    <t>http://www.elcotidianoenlinea.com.mx/pdf/14112.pdf</t>
  </si>
  <si>
    <t>Jorge Jiménez Valtiérrez*</t>
  </si>
  <si>
    <t xml:space="preserve">"Movimiento Lopezobradorista (Resistencia civil pacífica)" </t>
  </si>
  <si>
    <t>Noviembre - Diciembre</t>
  </si>
  <si>
    <t>91-98</t>
  </si>
  <si>
    <t>http://www.elcotidianoenlinea.com.mx/pdf/14611.pdf</t>
  </si>
  <si>
    <t>Brisa Maya Solís Ventura</t>
  </si>
  <si>
    <t>"La construcción de las políticas públicas en derechos humanos en México: El Programa Nacional de Derechos Humanos"</t>
  </si>
  <si>
    <t xml:space="preserve">35-40 </t>
  </si>
  <si>
    <t>http://www.elcotidianoenlinea.com.mx/pdf/15005.pdf</t>
  </si>
  <si>
    <t>Miguel Concha Malo</t>
  </si>
  <si>
    <t>"El derecho a defender la libertad de expresión"</t>
  </si>
  <si>
    <t>Julio - Agosto</t>
  </si>
  <si>
    <t xml:space="preserve">53-56 </t>
  </si>
  <si>
    <t>http://www.elcotidianoenlinea.com.mx/pdf/15008.pdf</t>
  </si>
  <si>
    <t xml:space="preserve"> Córtez Morales, Edgar </t>
  </si>
  <si>
    <t xml:space="preserve">"Criminalización de la protesta social en México" </t>
  </si>
  <si>
    <t xml:space="preserve">73-76 </t>
  </si>
  <si>
    <t>http://www.elcotidianoenlinea.com.mx/pdf/15011.pdf</t>
  </si>
  <si>
    <t xml:space="preserve"> Vargas Hernández,  José  </t>
  </si>
  <si>
    <t>"Expresiones del debate de los Nuevos Movimientos Sociales en el contexto de Latinoamérica y México"</t>
  </si>
  <si>
    <t xml:space="preserve">Septiembre-Octubre </t>
  </si>
  <si>
    <t xml:space="preserve">5_20 </t>
  </si>
  <si>
    <t>http://www.elcotidianoenlinea.com.mx/pdf/15102.pdf</t>
  </si>
  <si>
    <t xml:space="preserve"> Ramírez Casillas, Manuel </t>
  </si>
  <si>
    <t xml:space="preserve">"Radiografía de la sociedad civil como protagonista del desarrollo en Michoacán" </t>
  </si>
  <si>
    <t xml:space="preserve">Septiembre - Octubre </t>
  </si>
  <si>
    <t>23-29</t>
  </si>
  <si>
    <t>http://www.elcotidianoenlinea.com.mx/pdf/15103.pdf</t>
  </si>
  <si>
    <t>Rita Schwentesius Rindermann
Benjamín Carrera Chávez
Manuel Ángel Gómez Cruz</t>
  </si>
  <si>
    <t>"Análisis de contenido sobre  el movimiento “El campo no aguanta más” en la prensa escrita mexicana"</t>
  </si>
  <si>
    <t>Mayo - Junio</t>
  </si>
  <si>
    <t xml:space="preserve">77-86 </t>
  </si>
  <si>
    <t>http://www.elcotidianoenlinea.com.mx/pdf/15509.pdf</t>
  </si>
  <si>
    <t>Gabriel Pérez Pérez</t>
  </si>
  <si>
    <t>"Nacionalidad y ciudadanía en México. Entre la formalidad institucional y la marginación social"</t>
  </si>
  <si>
    <t xml:space="preserve">97-106 </t>
  </si>
  <si>
    <t>http://www.elcotidianoenlinea.com.mx/pdf/16910.pdf</t>
  </si>
  <si>
    <t xml:space="preserve"> Bolívar, Rosendo </t>
  </si>
  <si>
    <t xml:space="preserve">"El lopezobradorismo: la construcción de un movimiento social y político" </t>
  </si>
  <si>
    <t>Marzo - Abril</t>
  </si>
  <si>
    <t xml:space="preserve">81-92 </t>
  </si>
  <si>
    <t>1563-7417</t>
  </si>
  <si>
    <t>http://www.elcotidianoenlinea.com.mx/articulo.asp?id_articulo=3319</t>
  </si>
  <si>
    <t xml:space="preserve">Gonzaléz, Luis </t>
  </si>
  <si>
    <t xml:space="preserve">"Democracia, gobernabilidad y derechos humanos" </t>
  </si>
  <si>
    <t>5_9</t>
  </si>
  <si>
    <t>http://www.elcotidianoenlinea.com.mx/pdf/18002.pdf</t>
  </si>
  <si>
    <t xml:space="preserve">Garzón, Pedro </t>
  </si>
  <si>
    <t xml:space="preserve">"Sobre la indeterminación conceptual de la ciudadanía multicultural" </t>
  </si>
  <si>
    <t>75-88</t>
  </si>
  <si>
    <t>http://www.elcotidianoenlinea.com.mx/articulo.asp?id_articulo=3341</t>
  </si>
  <si>
    <r>
      <rPr>
        <sz val="11"/>
        <color indexed="10"/>
        <rFont val="Calibri"/>
        <family val="2"/>
      </rPr>
      <t>*</t>
    </r>
    <r>
      <rPr>
        <sz val="11"/>
        <color theme="1"/>
        <rFont val="Calibri"/>
        <family val="2"/>
        <scheme val="minor"/>
      </rPr>
      <t>Leandro R. Pinheiro</t>
    </r>
  </si>
  <si>
    <t>"Trabajadoras y prácticas cotidianas en la economía solidaria: diversidades y tensiones de un movimiento social"</t>
  </si>
  <si>
    <t xml:space="preserve">29-40 </t>
  </si>
  <si>
    <t>http://www.elcotidianoenlinea.com.mx/articulo.asp?id_articulo=3361</t>
  </si>
  <si>
    <t xml:space="preserve">Fernández,  Ana María </t>
  </si>
  <si>
    <t xml:space="preserve">"El movimiento estudiantil #YoSoy132 a un año de distancia" </t>
  </si>
  <si>
    <t>Enero - Febrero</t>
  </si>
  <si>
    <t>91-103</t>
  </si>
  <si>
    <t>http://www.elcotidianoenlinea.com.mx/articulo.asp?id_articulo=3380</t>
  </si>
  <si>
    <r>
      <rPr>
        <sz val="11"/>
        <color indexed="10"/>
        <rFont val="Calibri"/>
        <family val="2"/>
      </rPr>
      <t>*</t>
    </r>
    <r>
      <rPr>
        <sz val="11"/>
        <color theme="1"/>
        <rFont val="Calibri"/>
        <family val="2"/>
        <scheme val="minor"/>
      </rPr>
      <t>Campos López,  Xochitl Patricia</t>
    </r>
  </si>
  <si>
    <t>"Movimientos de la derecha religiosa mexicana"</t>
  </si>
  <si>
    <t xml:space="preserve">Mayo-Junio </t>
  </si>
  <si>
    <t>33-45</t>
  </si>
  <si>
    <t>http://www.elcotidianoenlinea.com.mx/articulo.asp?id_articulo=3400</t>
  </si>
  <si>
    <t xml:space="preserve"> Espinoza Hernández, Raymundo </t>
  </si>
  <si>
    <t>"Defender los derechos, defender la protesta "</t>
  </si>
  <si>
    <t>97-18</t>
  </si>
  <si>
    <t>http://www.elcotidianoenlinea.com.mx/articulo.asp?id_articulo=3420</t>
  </si>
  <si>
    <t xml:space="preserve"> Estévez López, Ariadna </t>
  </si>
  <si>
    <t>"La crisis de derechos humanos y el dispositivo de administración del sufrimiento: necropolítica pública de víctimas,  defensores y periodistas en México"</t>
  </si>
  <si>
    <t>7_17</t>
  </si>
  <si>
    <t>http://www.elcotidianoenlinea.com.mx/articulo.asp?id_articulo=3529</t>
  </si>
  <si>
    <t xml:space="preserve"> López, Jairo Antonio</t>
  </si>
  <si>
    <t>"El campo de las ONG de derechos humanos en México: recursos y agendas"</t>
  </si>
  <si>
    <t>http://www.elcotidianoenlinea.com.mx/articulo.asp?id_articulo=3537</t>
  </si>
  <si>
    <t xml:space="preserve"> Cisneros, Armando </t>
  </si>
  <si>
    <t>"Repertorios de movilización: el caso de la cnte"</t>
  </si>
  <si>
    <t xml:space="preserve">Enero-Febrero </t>
  </si>
  <si>
    <t>95-102</t>
  </si>
  <si>
    <t>http://www.elcotidianoenlinea.com.mx/articulo.asp?id_articulo=3549</t>
  </si>
  <si>
    <t xml:space="preserve"> Romo Cedano, Pablo </t>
  </si>
  <si>
    <t>"Derechos humanos para la paz: a 20 años de los Acuerdos de San Andrés"</t>
  </si>
  <si>
    <t>95-101</t>
  </si>
  <si>
    <t>http://www.elcotidianoenlinea.com.mx/pdf/19610.pdf</t>
  </si>
  <si>
    <t>Eduardo Bautista,Iván Israel Juárez</t>
  </si>
  <si>
    <t>"Formas emergentes de participación comunitaria. Los jóvenes indígenas en dos municipios de Oaxaca"</t>
  </si>
  <si>
    <t>102-112</t>
  </si>
  <si>
    <t>http://www.elcotidianoenlinea.com.mx/articulo.asp?id_articulo=3575</t>
  </si>
  <si>
    <t>Víctor M. Quintana S</t>
  </si>
  <si>
    <t>"Movimientos rurales y ajuste estructural, 33 años de resistencia"</t>
  </si>
  <si>
    <t>32-48</t>
  </si>
  <si>
    <t>1563-7418</t>
  </si>
  <si>
    <t>http://www.elcotidianoenlinea.com.mx/pdf/20004.pdf</t>
  </si>
  <si>
    <t>Sámano, Miguel Ángel</t>
  </si>
  <si>
    <t>"Movimientos de resistencia campesina e indígena contra los megaproyectos y el modelo extractivista"</t>
  </si>
  <si>
    <t>7_16</t>
  </si>
  <si>
    <t>http://www.elcotidianoenlinea.com.mx/pdf/20102.pdf</t>
  </si>
  <si>
    <t>Roberto S. Diego Quintana</t>
  </si>
  <si>
    <t>"Comunidades y organizaciones sociales campesinas e indígenas frentea proyectos de desposesión territorial en la Sierra Norte de Puebla, México"</t>
  </si>
  <si>
    <t>27-38</t>
  </si>
  <si>
    <t>http://www.elcotidianoenlinea.com.mx/pdf/20104.pdf</t>
  </si>
  <si>
    <t>Existe un uso político de la violencia que persigue varias cosas, entre ellas, minar la resistencia y la voluntad de lucha y defensa de las comunidades indígenas además de contener la organización autónoma e independiente de las mismas y con esto detener la conformación de un movimiento indígena que exprese y represente a los indígenas como sujetos/actores de su propio desarrollo.En este trabajo se aborda la situación de los derechos humanos de los indígenas en México, durante 1993, como parte del proceso de la modernización política que está atravesando nuestro país: La administración y procuración de justicia, la reforma política y la política de distribución del ingreso, a través de políticas sociales son partes sustanciales de un proyecto que se pretenda como democrático. La apertura y la inclusión son signos que por excelencia permiten calificar a un proyecto de nación y de desarrollo con ese carácter.se muestran las violaciones a los derechos humanos de los indígenas, respecto a las garantías individuales, especialmente uno de los casos más sobresalientes hasta este momento, el de la Plaza Palenque, en Chiapas. De esta forma a través de esta revisión somera, por medio de cuadros estadísticos y gráficas correspondientes a 1993, se pueda ver el uso político de la violencia y de la legalidad frente a las demandas y acciones de los indígenas.</t>
  </si>
  <si>
    <t>Lamentable que se tenga tan poca información sobre la cantidad de grupos, organizaciones no gubernamentales y movilizaciones que sobre la cuestión ecológica existen en nuestro país. Quiénes son sus principales actores, cuáles son sus demandas fundamentales, dónde se localizan, han sido cuestiones poco estudiadas que nos parece importante recuperar aquí como una forma de mostrar cuál es el panorama real y concreto de estos grupos en nuestro país. A nivel mundial detectamos tres sucesos que dan pie a la participación de la sociedad en materia ecológica (el crecimiento de la población, el uso inadecuado de los recursos y la problemática nuclear), en México es el uso de la energía nuclear el pivote para empezar a preocuparse por las otras dos cuestiones y ampliar el abanico de discusiones y participación.Es importante destacar que varios movimientos sociales de corte tradicional, como sería el movimiento obrero o el campesino, han adoptado demandas ecológicas. debemos analizar que hoy los actores sociales no pueden seguir pensándose bajo una perspectiva tradicional; nuevas identidades, problemas y soluciones se presentan en un contexto donde el deterioro ecológico tiene múltiples aspectos de importancia global. Las demandas de estos grupos tienden a ser pluriclasistas y, en materia de política ecológica, si bien el Estado sigue teniendo un papel importante ya que planea y ejecuta las políticas, la consulta y la participación de la sociedad civil en las soluciones son de vital importancia ante el reto que presenta el panorama ecológico actual.</t>
  </si>
  <si>
    <t>La presencia de las ONG en el mundo del desarrollo de base en México tiene, cuando menos y dependiendo de la definición que se dé a estos organismos, más de cuatro décadas. Otra gran transformación ha sido la aparición, en México y en el mundo, de Organizaciones no gubernamentales, muchas de ellas de membresía multinacional. Estas organizaciones son producto de una nueva conciencia de la capacidad de la sociedad para participar e influir en los asuntos públicos, que a la vez fortalecen. Algunas de ellas tienen objetivos que coinciden con nuestro proyecto nacional, pero otras tienen iniciativas ajenas a nuestra naturaleza, idiosincracia y ambiciones.La diversidad de las ONG hace difícil una definición o clasificación sencilla. Las ONG incluyen una amplia variedad de grupos e instituciones que son total o mayoritariamente independientes del gobierno, caracterizadas principalmente por objetivos humanitarios o de cooperación en lugar de comerciales.  En todo caso, debe quedar claro que la política exterior y de seguridad nacional son atribuciones exclusivas del Estado mexicano".Han pasado de ejecutar proyectos locales y construir redes temáticas o de afinidad ideológica a proponer o tratar de elaborar políticas públicas alternativas o vigilar procesos electorales. Han dejado de percibirse a sí mismas como centros de apoyo a los movimientos sociales para tratar de convertirse en espacios de articulación de intereses y grupos de cabildeo</t>
  </si>
  <si>
    <t>En Chiapas las instituciones políticas tradicionales se encuentran colapsadas. Sólo la presencia del ejército federal las sostiene. El Gobierno Federal carece de una estrategia hacia la entidad, más allá de buscar contener y derrotar al zapatismo. Sus iniciativas oscilan pendularmente entre la búsqueda de salidas negociadas (de las que desconfía) y la tentación de respuestas militares (que prepara o refuerza, aunque hable de diálogo). Sin embargo, no tiene ni una política de desarrollo ni una propuesta de regeneración de las clases políticas. Ausente de voluntad para afectar los intereses de los grupos de poder local, su acción los ha reforzado. Con ello nacionaliza un conflicto que en sus orígenes pudo haber tenido salidas regionales. A pesar del avance en las negociaciones con los zapatistas, los desbordamientos sociales tienden a generalizarse, lo mismo que la militarización de la vida civil.</t>
  </si>
  <si>
    <t xml:space="preserve">De esta realidad de marginación, injusticia y miseria, tan llena de anacronismos, tan plagada de contradicciones y tan vacía de soluciones posibles, surgió, como remedio extremo, un levantamiento armado organizado por una guerrilla que muy pronto decidió abandonar el camino de las armas pare incursionar por los senderos de la política.
Los objetivos, las demandas y la estrategia del EZLN a lo largo de estos dos años, fueron readecuándose de acuerdo a los acontecimientos políticos que le marcaban el rumbo al proceso de lucha establecido en contra del Gobierno Federal, cambios que se reflejaron en cada una de las cuatro declaraciones hechas por el EZLN y que dieron cuenta del azaroso camino seguido por una negociación política que, en muy frecuentes momentos, pareció romperse amenazando la paz de la región y del país.
</t>
  </si>
  <si>
    <r>
      <rPr>
        <sz val="11"/>
        <color theme="1"/>
        <rFont val="Calibri"/>
        <family val="2"/>
        <scheme val="minor"/>
      </rPr>
      <t>El concepto de autonomía defendido y ganado por el movimiento indígena en Sacamch'en teje un discurso de proyección nacional e impacta de manera directa la discusión actual sobre la democracia y el federalismo. Según la discusión referida, la autonomía implica varios niveles... Los resultados de la Mesa de Derechos y Cultura Indígena representan sólo un primer paso en el proceso que eleve a la forma de un acuerdo de paz entre el EZLN y el Gobierno Federal.La valoración referida a la primera pista deberá responder a las preguntas: ¿cuál es la organicidad y fuerza adquirida por ese nuevo movimiento indio nacional?; ¿cuáles son las líneas programáticas que, en el proceso referido de autoconstrucción, se ha dado este nuevo movimiento indígena? La segunda pista debe responder a las preguntas: ¿hubo reales avances en el proceso de diálogo entre el Gobierno Federal y el EZLN en el diálogo de San Andrés? Aquí nos concentramos en esta segunda pista</t>
    </r>
    <r>
      <rPr>
        <sz val="12"/>
        <color indexed="8"/>
        <rFont val="Times"/>
      </rPr>
      <t>.</t>
    </r>
  </si>
  <si>
    <t>En el marco de la lenta e inconclusa reforma política del Distrito Federal se inscribe la Ley de Participación Ciudadana, que pone énfasis en la integración de los Comités Vecinales, que fueron electos el 4 de julio. El objetivo de este trabajo es analizar la Ley de Participación Ciudadana aprobada en 1995 y la que la sustituye en 1998, que sirve de marco para las elecciones vecinales sobre las cuales también se reflexiona.Por la propia tradición y las características de la participación vecinal, los habitantes de la ciudad no identifican que por el conocimiento de la problemática y la realidad de la comunidad en la que viven pueden contribuir con formas de participación colectiva,con autonomía frente a las autoridades y otros grupos sociales y políticos y decidir sobre las políticas públicas que les afectan.</t>
  </si>
  <si>
    <t>La resistenciaha adoptado distintas formas, desde la resistencia subterránea o cotidiana, hasta la lucha o resistencia frontal. Ambas han estado conectadas entre sí, formando una sola estrategia de sobrevivencia.La resistencia se ha movido, ha cambiado de lugar, por lo que estos grupos seguirán encontrando cauces distintos para resistir a las distintas manifestaciones de opresión y violencia que en su contra surjan desde el poder instituido.La continuidad de los pueblos indígenas es el resultado de una resistencia permanente ante la opresión y exclusión de la que han sido objeto.La continuidad de los pueblos indígenas es el resultado de una resistencia permanente ante la opresión y exclusión de la que han sido objeto.La legitimidad y hegemonía
de los dominadores –sean éstos de cualquierépoca de nuestra historia– se ha construido y definido a partir de la resistencia indígena. El sistema de dominación, desde la colonia hasta nuestros días ha dado como resultado una resistencia permanente en las comunidades indígenas,
cuyo fin último es permanecer.</t>
  </si>
  <si>
    <t>La intención de este artículo es analizar,en un primer momento, qué se entiende por modernización reflexiva, y cómo y porqué a partir de ella surgen nuevas identidades, proyectos y movilizaciones sociales. Y en segundo instante, profundizar sobre las particularidades que tales fenómenos adoptan en la realidad mexicana y su proyección hacia un futuro próximo. Utilizaremos para tal efecto dos movilizaciones sociales que, por sus particularidades y por el contexto en el cual se desarrollan, pueden dar cuenta de la influencia que la modernidad reflexiva tiene en nuestro país: el movimiento zapatista y el movimiento estudiantil de la UNAM; La inmensa mayoría de los movimientos sociales en el México de hoy. No comparten las características que definen a los nuevos movimientos sociales en los países de la modernidad reflexiva, pero sí comparten la contingencia y el riesgo propios del nuevo orden internacional.</t>
  </si>
  <si>
    <t>La Reforma Política del Estado en México, es un proceso que ha impulsado cambios sustantivos dentro del conjunto de las instituciones estatales para adecuarlas a las nuevas circunstancias que vive la nación. Asimismo, ha implicado un replanteamiento de la relación entre el propio Estado y la sociedad. No sólo se trata, entonces, de hacer más representativo y eficiente al sistema estatal como estructura orgánico-funcional; sino también de propiciar una mayor participación ciudadana,  a través de la ampliación de los canales institucionales previstos para tal efecto.la participación ciudadana puede concebirse como la creciente intervención de los individuos y de los distintos grupos, que conforman la sociedad civil en la promoción de diversos tipos de intereses y,  en especial, a su voluntad y disposición para involucrarse en los asuntos públicos, sin que ello signifique necesariamente actuar a través de los partidos políticos ni participar en forma directa en la gestión pública.el país cuenta con una sociedad civil, madura y fundamentalmente pacifista, que simplemente reclama una ampliación de los canales institucionales de
participación que le permitan potenciar su capacidad de contribución al desarrollo nacional.</t>
  </si>
  <si>
    <t>Nuestra intención con este artículo, es determinar una serie de elementos comparativos sobre el deterioro ambiental y los movimientos sociales ambientalistas en dos puntos de la frontera norte –Ciudad Juárez y Matamoros–, con el fin de avanzar en la comprensión general de una realidad fronteriza que, a pesar de sus particularidades económicas, políticas y sociales regionales, comparte realidades semejantesque la definen como territorio de conflicto ambiental y respuesta social ambientalista. El primer elemento a destacar será el contexto del TLC, como factor primordial que favorece la organización, acción, movilización social y puesta en marcha de una serie de mecanismos que desatan la discusión sobre temas ambientales entreMéxico y Estados Unidos. El segundo, lo constituye las historias políticas y sociales que se viven en Ciudad Juárez y en Matamoros; y, por último, el tercero, se orienta a reflexionar sobre las características de las movilizaciones sociales en cada una de las ciudades citadas, con el fin de encontrar diferencias y semejanzas que nos permitan llegar a ciertas conclusiones generalizables a la lucha ambientalista en la frontera norte del país.</t>
  </si>
  <si>
    <t>Ante el nuevo contexto de la globalización se reconoce que el deterioro ambiental, la contaminación, la pérdida de empleos y la marginación no tienen fronteras. Hoy ya existen redes trasnacionales y grupos mundiales que tienen acciones conjuntas que manifiestan los riesgos que los procesos industriales han provocado en el entorno. Diferentes posturas socio-políticas han empezado a hablar de una época de riesgo, contingencia e incertidumbre, planteándose la posibilidad de exigir una legislación ambiental y laboral a nivel mundial que ponga en relieve la salud y calidad de vida y que castigue a las empresas globales que contaminan y ponen en riesgo a sus trabajadores, porque la propia interdependencia económica está orillando a crear estándares de uniformidad ambiental, producción racional y calidad de vida. La participación social amplia, la democracia en todos los terrenos y el sentido de las acciones de los actores sociales definirán los próximos años.</t>
  </si>
  <si>
    <t>En el incierto, contingente y riesgoso contexto de la globalización, resulta
interesante analizar el formato organizativo que exhibe el movimiento altermundista, original forma de acción colectiva que, desde sus particulares formas de organización y de lucha, rompe con el aislamiento que propiciaba la vieja dinámica de los movimientos sociales: avanzar por vías separadas. Vale preguntarse entonces: ¿qué es lo que propicia el internacionalismo de la acción? ¿cómo se articulan, ciertas reacciones, movilizaciones y demandas locales-globales en pro de la formación
de las llamadas redes de economía solidaria? y, en tal sentido, ¿cómo converge?           El movimiento social se ha de comprender en sus propios términos, es decir, son lo que dicen ser, pues sus prácticas (y sobre todo sus prácticas discursivas) son su autodefi nición. Así entendido, permite al presente análisis enfocarse hacia el estudio de la dinámica específi ca del movimiento altermundista, en relación a procesos más amplios que provocan su existencia y resultan modificados por la misma</t>
  </si>
  <si>
    <t xml:space="preserve">Frente a un sistema de información integrado, cuya finalidad está más del lado de la economía-mundo, de la información funcional, de los intereses y beneficios, que del de una mejora de las relaciones interpersonales, de la información normativa que busca la libertad y la solidaridad, surge un tipo de acción política de resistencia y lucha por una sociedad alternativa, relacionada con la libertad de información, con las luchas por la democracia y por una sociedad abierta: los hacktivistas. Tradicionalmente, la acción reivindicativa, de carácter sociopolítico, es definida como activismo, y de hecho los hacktivistas son activistas políticos y sociales que usan herramientas “hacker” para protestar en Internet, este nuevo espacio, el ciberespacio, genera nuevas formas de acción, en este caso de acción política, no es el apoyo a movimientos sociales lo único que lo define: el hackctivismo, a pesar de ser un fenómeno reciente, cuenta con principios y objetivos propios que obligan a tomar en consideración la posibilidad de ser considerados, en sí mismos, como un movimiento social con características propias dentro de la Red. Los hacktivistas son personas que se dedican a hacer hacking, phreaking o crear tecnología para conseguir un objetivo político o socia. Nos enfrentamos. sin embargo, a un problema teó-rico-conceptual: primero, por lo reciente del fenómeno y por constituirse como un movimiento diferente de los hackers; segundo, por su conformación tan heterogénea e identidad múltiple y flexible; tercero, porque, si bien su forma de organización es a través de redes, no podemos decir, a ciencia cierta, si este particular tipo de activismo constituye una red en sí.
</t>
  </si>
  <si>
    <t xml:space="preserve">El debate y la confrontación de los zapatistas desde 1995, y durante diez años, se orientó en el reclamo por derechos indígenas sintetizados en la demanda por la autonomía. El desarrollo del debate, la construcción teórica de los zapatistas y las acciones que de facto realizaron en torno a esta concepción democrática, tiene profundas implicaciones en la comprensión de los distintos proyectos de ciudadanía que existen para conducir los destinos de la nación. Un proyecto, el neoliberal, se preocupa por los efectos que la autonomía puede tener sobre la desintegración social, la fragmentación y la inestabilidad política. El otro proyecto, el de los zapatistas, se pensó como emancipación de los indígenas, pero no se limitó sólo a ellos, pues generó potencialidades reales de ejercer ciudadanía hacia el conjunto de la sociedad mexicana. Se ha entendido a los derechos culturales como aquellas tradiciones, usos y costumbres identificados colectivamente por una comunidad. La lucha por el reconocimiento de esos derechos, como cualquier otro tipo, siempre es colectiva, pero el disfrute de esas prerrogativas es, y debe ser individua. La autonomía de los pueblos es en efecto un derecho colectivo, porque significa el reconocimiento de un pueblocomo identidad colectiva.La ciudadanía no es un conjunto de atributos rígidos e inamovibles,resultado del consenso y producido sólo por la deliberación racional entre individuos autónomos, como predican las corrientes liberales. Al contrario, en la perspectiva de la ciudadanía sustantiva, la ampliación o restricción de los derechos ciudadanos es producto de luchas y enfrentamientos entre diversos actores políticos y sociales que buscan la hegemonía del poder. </t>
  </si>
  <si>
    <t>La “otra campaña” tiene un tinte electoralista que podría tener consecuencias peligrosas para el EZLN y para las clases subalternas de México. Votar o no votar no es un problema de principios: lo fundamental es hacer avanzar, de todos los modos posibles, la independencia política y la conciencia anticapitalista de los oprimidos y de los explotados, es educarlos y organizarlos para que pueden construir una alternativa a la política del capital que los partidos oficiales teorizan y aplican como sifuese la única posible. El EZLN siempre declaró considerarse no la clásica “vanguardia” sino una parte de un movimiento más amplio aún por crearse y, por lo tanto, basado en alianzas. las consecuencias implícitas de la Sexta Declaración es pues la necesidad de conocer la historia de los movimientos sociales anticapitalistas y, ya que se “descubre” positivamente la existencia de los gobiernos de Cuba y de Venezuela, con los cuales el EZLN declara ahora ser solidario, también resultará necesaria una clara definición de qué son ambos.</t>
  </si>
  <si>
    <t>La discusión es pertinente cuando hablamos de resistencia y desobediencia civil porque atañe directamente a grados de gobernabilidad e ingobernabilidad, a aspectos de legitimación o ilegitimidad de un gobierno, a situaciones de estabilidad o inestabilidad del sistema político, etcétera. Pero debemos ser precisos en ubicar adecuadamente los términos de resistencia, desobediencia y un concepto que poco se asocia, el de movimiento social. Me parece pertinente abordar el análisis de la resistencia civil pacífica, de la desobediencia civil, así como de sus precursores, en el marco de la no-violencia en los movimientos sociales. Con este objetivo, discuto el contexto en el que se ha dado esta discusión en México, a partir del movimiento contra el fraude electoral de 2006.</t>
  </si>
  <si>
    <t>El movimiento lopezobradorista, con suficiente poder social y político, ha
logrado establecer una “presidencia legítima”, en contraposición a una presidencia catalogada por los lopezobradoristas como “espuria”. Este análisis tiene como objetivo señalar las coordenadas básicas del movimiento, enmarcado en el periodo del 2 de julio del 2006 al 20 de noviembre del mismo año. Para ello la argumentaciónse estructura en cinco apartados: I) contexto transitorio de la instauración a la
consolidación democrática, II) campos de identidad y marcos de diagnóstico, III) estructuras de oportunidades, IV) marco de pronóstico, y V) comentarios finales.</t>
  </si>
  <si>
    <t>Este trabajo se enfoca al análisis del contexto en el que actualmente desarrollan actividades los y las defensores de derechos humanos así como los y las periodistas, ambos necesarios para la consolidación de la democracia mexicana.En el marco de los temas de interés en materia de derechos humanos, se ubica la discusión del tema de defensores y defensoras de los derechos humanos y los retos que enfrentan en su desempeño. Es un tema que, lejos de desaparecer, se encuentra más que nunca presente en el devenir nacional, en un marco del derecho a defender la libertad de expresión. En otra línea se coloca el problema de esta libertad como una condición necesaria para la democracia, la cual actualmente en México pasa por una crisis en el sentido de los altos niveles de vulnerabilidad de los y las peridiodistas. México, a pesar de ser un país que actúa de una forma positiva en los organismos intergubernamentales como la Organización de las Naciones Unidas, no ha podido garantizar la seguridad y el respeto a los defensores de derechos humanos en el país; por el contrario, el ejercicio del derecho a defender los derechos humanos y la libertad de expresión está en la mayor crisis a la que se ha enfrentado en bastante tiempo.</t>
  </si>
  <si>
    <t xml:space="preserve">En los últimos tiempos se ha acentuado el clima de criminalización de la protesta social; es decir, que las acciones de resistencia contra el autoritarismo, la denuncia de violaciones de derechos humanos y las acciones de presión sobre las autoridades para que cumplan con sus obligaciones están teniendo, cada vez más, la consecuencia de que un defensor o defensora, o un integrante de una organización social, sean acusados de algún delito y llevados a la cárcel para enfrentar uno o varios procesos legales. Este documento se acerca a acontecimientos recientes en los que destacan Yucatán, San Luis Potosí, Chihuahua, Morelos, Chiapas y Quéretaro, que son una muestra de las acciones implementadas por el Estado frente a la movilización social. En la actualidad el Estado mexicano, frente a las acciones organizadas de protesta social, responde de forma represiva, esta criminalización consiste en llevar los conflictos sociales a la arena judicial, encarcelar a los integrantes de los movimientos y obligarlos a enfrentar largos y adversos procesos. L a protesta es una de las formas de garantía de los derechos frente a gobiernos que incumplen con garantizar los mismos; por lo cual a la protesta social se le reconoce como autotutela de derechos, que son formas de acción en las que los propios titulares emplean vías directas para reclamar o defender un derecho. La protesta social en sus diferentes manifestaciones no solamente constituyen el ejercicio de derechos y una forma de luchar por los mismos, sino que también son un aporte a la calidad democrática.
</t>
  </si>
  <si>
    <t>Este trabajo tiene como propósito analizar las expresiones de los denominados Nuevos Movimientos Sociales, en el debate teórico contemporáneo que los considera como agentes de cambio y actores característicos con valores y objetivos, formas de organización y acción, enfocados desde las perspectivas de la sociología de la acción y la identidad colectiva. Posteriormente se analizan los roles y estructuras de los Nuevos Movimientos Sociales en sus implicaciones contextuales en Latinoamérica y México, para finalmente concluir con algunos de los principales retos que representan. El surgimiento de los Nuevos Movimientos Sociales se conecta a la falla del sistema democrático en las sociedades postmodernas para garantizar la libertad individual, la igualdad y la fraternidad. Los éxitos sin precedentes del EZLN como un nuevo movimiento social han sido atribuidos a su post modernidad.</t>
  </si>
  <si>
    <t>En este trabajo se presenta una radiografía de la sociedad civil en Michoacán. Se trata de un panorama global acerca de la participación de la población organizada en diferentesformas: asociaciones civiles, movimientos sociales y acciones ciudadanas, las cuales nos muestran un tipo de intervención  en asuntos públicos de diferente índole, y con ello, las posibilidades reales para conformarse como sujetos protagonistas del desarrollo en diferentes ámbitos, tanto en el público, como en el social y en el privado. La sociedad civil en Michoacán, en el marco del siglo XXI, tiene un papel cada vez más importante como actor del desarrollo. Hay experiencias sobresalientes a nivel sectorial que nos lo muestran, como es el caso de las organizaciones y movimientos sociales del campo. Sin embargo, hace falta todavía más trabajo de coordinación para integrar una red y/o bloque de organizaciones con una agenda común que les permita actuar como protagonistas de la gobernabilidad y del desarrollo local de Michoacán.</t>
  </si>
  <si>
    <t>A finales de 2002 e inicios de 2003 se generó en México un movimiento campesino importante denominado “El campo no aguanta más”. El objetivo central de este artículo es establecer la magnitud y el tipo de cobertura, así como el enfoque que dio al movimiento la prensa escrita mexicana a través de cuatro periódicos de circulación nacional: La Jornada, El Universal, Reforma y El Financiero. La base teórica
a partir de la cual se realizó el estudio de prensa, fue la teoría de la Agenda Setting, que sostiene que como consecuencia de la acción de los medios de información, el público es consciente o ignora, presta atención o descuida, enfatiza o pasa por alto, elementos específicos de los escenarios públicos. Como resultado principal se encontró que en la prensa escrita más influyente de México no se reflejó ni la importancia que el movimiento alcanzó ni se destacó o propició la discusión que podría haber impulsado una nueva visión para salvar y revalorar el campo mexicano.</t>
  </si>
  <si>
    <t>El objetivo de este artículo es analizar el lopezobradorismo como un movimiento social construido desde abajo a partir de 2006, haciendo de Andrés Manuel López Obrador un líder social y político con gran influencia entre amplias capas de la ciudadanía situada a la izquierda del espectro ideológico. En sus distintas etapas y facetas, se conformó con una estructura social propia y en ocasiones, al margen de los partidos políticos de izquierda (aunque en ciertas coyunturas tuvo apoyos importantes del Partido del Trabajo, de Convergencia –después denominado Movimiento Ciudadano– y de una parte del Partido de la Revolución Democrática) que, con miras al proceso electoral de 2012, logró conjuntar en su favor una candidatura promovida por una alianza tripartita denominada Movimiento Progresista, conformada por estos tres partidos, pero su apoyo mayor provenía de un movimiento de masas con alcance nacional denominado Movimiento de Regeneración Nacional.</t>
  </si>
  <si>
    <t>El reto o desafío para la estabilidad y la gobernabilidad de toda sociedad
democrática es ajustar las voluntades particulares heterogéneas en una decisión política unívoca, sin silenciar la pluralidad de voces. Dentro del juego democrático, los derechos fundamentales limitan la actuación de los ciudadanos y de las instituciones a partir de una lógica de protección de las personas excluidas para que puedan participar en la toma de decisiones políticas.</t>
  </si>
  <si>
    <t>El propósito del presente trabajo consiste en mostrar la indeterminación conceptual que arrastra la fórmula “ciudadanía multicultural” al analizarla desde la dimensión social, cultural y política que informan las demandas centrales de grupos sociales, minorías étnicas y nacionales en el proceso de construcción de la ciudadanía. Con esto se pretende afirmar que no existe un modelo homogéneo de la ciudadanía multicultural, sino más bien una modulación conceptual según la naturaleza, demandas y derechos de los distintos sujetos colectivos alistados en torno a la identidad y la cultura.</t>
  </si>
  <si>
    <t>Este artículo expone algunos análisis relativos a la participación de las mujeres en la economía solidaria (Ecosol) en Porto Alegre, Brasil. Observa cómo las trabajadoras construyen su toma de posición cotidiana en el campo de acción de Ecosol, y se consideran las repercusiones de esta condición para la configuración del movimiento social. En este sentido, se observa que el campo se enuncia desde la actuación de militantes de diferentes matices políticos contra-hegemónicos, pero tiene repercusiones importantes en lo que atañe a las posibles pertenencias. En el contexto de la acción de las trabajadoras, donde predominan redes de solidaridad comunitarias y familiares construidas en barrios pobres, las tomas de posición conforman una práctica política singular.</t>
  </si>
  <si>
    <t>El propósito de este artículo es seguir reflexionando en torno al movimiento estudiantil #YoSoy132. Si bien ya hay varios artículos y libros sobre el tema que han realizado acercamientos a través de entrevistas, explicaciones y reflexiones de diversa índole, aquí
enfatizamos una mirada social más amplia a través de una encuesta; ello a un año de distancia de lo que se dio en llamar periodísticamente, en los primeros momentos, “la primavera mexicana” (Basave, 2012), que más tarde se calificó como “la primera erupción visible” (Galindo Cáceres y González-Acosta, 2013) y a cuyos protagonistas
sucintamente podríamos calificar como “indignados, conectados y democráticos” (Fernández Poncela, 2013a).
A través de una encuesta aplicada a hombres y mujeres de la ciudad de México,
los autores de este artículo dan a conocer el actual sentir ciudadano acerca del
movimiento estudiantil #YoSoy132, “la primavera mexicana” que sacudió la elección
presidencial de 2012.</t>
  </si>
  <si>
    <t>En este artículo la autora ofrece un panorama de los movimientos y organizaciones
católicas que surgieron a principios del siglo xx en nuestro país y su interacción
con los gobiernos de Porfirio Díaz, Francisco I. Madero, Venustiano Carranza,
Plutarco Elías Calles, Pascual Ortiz Rubio y Lázaro Cárdenas. De manera puntual, se
refiere a agrupaciones como el Partido Católico Nacional, la Asociación Católica de
la Juventud Mexicana, la Unión Nacional de Estudiantes Católicos y la Unión Nacional
Sinarquista, destacando la historia de su surgimiento, sus avatares para consolidarse
en la vida social del país y sus reivindicaciones políticas para trascender más allá del
ámbito religioso.</t>
  </si>
  <si>
    <t>La continuidad progresiva de la política económica neoliberal ha puesto las condiciones de la violencia estructural que hoy padece la sociedad mexicana. Ante la grave desatención de las necesidades populares y el desamparo institucional, los actores sociales y la población en general asumen el lenguaje de los derechos y encuentran en la protesta una vía para ser escuchados y reclamar su reconocimiento y observancia efectiva. En medio de la batalla en contra de las injusticias y los poderes salvajes, las manifestaciones públicas, al igual que otras formas de expresión de la inconformidad y el hartazgo, asumen la lucha por los derechos y se convierten en mecanismos socialmente necesarios para su resguardo y exigencia. Frente a los embates de la crisis económica mundial y la acciones represivas que el Estado mexicano ha emprendido para sostener y profundizar el actual régimen de privilegios, despojos generalizados y subordinación a la economía norteamericana, la defensa de la democracia constitucional requiere de la reivindicación de la protesta social no sólo como una práctica legítima, sino fundamentalmente como un derecho.</t>
  </si>
  <si>
    <t>México está en medio de una crisis de derechos humanos provocada por la violencia de la guerra contra el narcotráfico. Las masacres recientes en las que se ha comprobado la participación de las fuerzas del Estado, al igual que la de los criminales, indican no sólo un grado de corrupción y descomposición político-administrativa de proporciones gigantescas, sino que la administración de la muerte para el control del capital criminal es sistemática y cada vez más generalizada. El resultado concomitante de la crisis de derechos humanos es un sufrimiento individual y colectivo de proporciones abrumadoras. Con base en el marco de la gubernamentalidad y la necropolítica, el artículo argumenta que el Estado ha implementado políticas públicas encaminadas a administrar, en vez de prevenir o erradicar el sufrimiento que esta violencia ha provocado, a través de diversas tecnologías de control que pretenden la regulación de la agencia política de víctimas, defensores, periodistas y miembros de organizaciones civiles (OC) para la despolitización de su activismo. Estas políticas integran lo que se denomina aquí el dispositivo de administración del sufrimiento.</t>
  </si>
  <si>
    <t xml:space="preserve">En el presente artículo identificamos y distinguimos los recursos y agendas de demanda que movilizan las organizaciones no gubernamentales defensoras de los derechos humanos en México. Se plantea que, luego de la alternancia electoral, la acción estratégica de las ONG dio forma a un campo amplio y heterogéneo, en el que se destaca un contraste entre las organizaciones orientadas al trabajo institucional en la capital y aquellas que mantienen una interacción contenciosa con el gobierno. En los últimos años se ha abierto un debate académico en relación con el rol jugado por las organizaciones no gubernamentales (ong) como profesionales intermediarias de las demandas en defensa de los derechos humanos1.
El papel de las ong cobra hoy mayor importancia en México en medio de la crisis de violencia y violaciones generalizadas a los derechos humanos que, junto al grave contexto de impunidad, colocan al país como uno de los casos más graves en materia de derechos humanos en toda América Latina.
</t>
  </si>
  <si>
    <t>Una larga experiencia de lucha y movilización de izquierda la han convertido en uno
de los protagonistas más significativos de los nuevos movimientos sociales. Sin embargo,
toda esa fuerza arrastra con prácticas que limitan y bloquean el crecimiento político de
la cnte en el nuevo sistema político mexicano. Un repertorio de movilización anacrónico
estaría entre los elementos más discutibles del movimiento. Pareciera un gigante con pies de plomo.E n la teoría de movilización de recursos, las acciones constituyen el
cuerpo de los movimientos sociales. Más que grupos o asociaciones, los movimientos sociales son acciones, de la misma forma que la música está constituida por una serie de notas musicales. La objetividad de la teoría nos conduce así a advertir la importancia
de la acción y de lo que podríamos llamar sus expresiones de conjunto (los ritmos y melodías), los repertorios de movilización.</t>
  </si>
  <si>
    <t>Si la paz requiere la reivindicación de todos y de cada uno de los derechos humanos,
de la afirmación de una serie de factores concretos y tangibles que hagan funcionar a una sociedad, entonces la paz que esperábamos que iniciara hace 20 años aún necesita mucho trabajo. Y parece que más que trabajo y buena voluntad, es indispensable un cambio radical en el paradigma de humanidad. A 20 años de los Acuerdos de San Andrés y a 22 del levantamiento zapatista, nos dejan claro que la paz se construye con otra visión demundo que la que ha construido nuestro presente. Nuestro texto describirá someramente la vigencia de los derechos humanos en el México actual y su contraste con la de los años del levantamiento armado zapatista.</t>
  </si>
  <si>
    <t xml:space="preserve">El objetivo del presente artículo es analizar la participación de los jóvenes –mujeres y hombres– en los procesos organizativos de dos municipios indígenas del estado de Oaxaca, México. Lo anterior, a partir de un conjunto de cuestiones referidas a la percepción y vivencia en torno al gobierno local, así como desde la vinculación con diversas propuestas comunitarias que no se limitan a los marcos institucionales. Se busca poder pensar en nuevas formas de entender lo que dicen las y los jóvenes desde sus múltiples entornos, experiencias y condiciones actuales, como resistencia a un sistema que los condena a la exclusión y marginación.
</t>
  </si>
  <si>
    <t>Con esta gran diversidad de formas de resistencia, por un lado, pero de paciente construcción de un modelo que se oponga al del despojo-destrucción y exclusión, las comunidades campesinas e indígenas en esta segunda década del milenio han ido sembrando alternativas diversas de producción y convivencia. Esta multiplicación, esta floración de acciones comunitarias cotidianas creativas, combinadas con las fragorosas defensas de las comunidades y su entorno cuando así se requiere, señalan el rumbo diverso, combinado unas veces, separado otras, por el que desde abajo se va tejiendo un nuevo modelo civilizatorio.</t>
  </si>
  <si>
    <t xml:space="preserve">: En el presente trabajo se encontrarán reflexiones profundas sobre los movimientos sociales indígenas y campesinos en resistencia contra los megaproyectos y el modelo extractivista del capital que pretende despojarlos de sus tierras, el agua y sus recursos naturales en general. Actualmente hay dos tipos de movimientos campesinos en resistencia. Por una parte podemos considerar los de carácter regional que aglutinan a diferentes actores y que son movimientos autogestivos generados al calor de la lucha por defender su tierra y agua en particular, pero que también son movimientos amplios en los que se defiende el territorio de una región que se verá afectada por el impulso de un megaproyecto, amenazando la tenencia de la tierra e implicando el despojo y desplazamiento de las poblaciones de sus lugares de origen. Los métodos y las formas cambian pero el objetivo es el mismo: suspender los proyectos que afectan los intereses colectivos de los actores sociales que participan en los movimientos. 
</t>
  </si>
  <si>
    <t>Los promotores de megaproyectos en la Sierra Norte de Puebla en México pareciera
que consideran que todo el territorio es apropiable, explotable, y que la población originaria poco o nada tiene que decir o hacer frente a este nuevo intento “modernizador” por apropiarse de sus bienes, resignificados como recursos. Esta concepción del territorio ha tenido que enfrentarse a la resistencia, organización, lucha y proyectos alternativos de esa población originaria que considera que, de dejar que entren estas implantaciones a explotar sus bienes, poco quedará de sus mundos de vida, y pocas serán las posibilidadesde producir proyectos alternativos a esa modernidad del “pensamiento único” que los amenaza. Este trabajo trata de estos mundos confrontados y de las estrategias de confrontación de los actores sociales originarios y de sus organizaciones</t>
  </si>
  <si>
    <t>DRN</t>
  </si>
  <si>
    <t>Silva Ruiz, Gilberto</t>
  </si>
  <si>
    <t>Movimientos Sociales en Querétaro</t>
  </si>
  <si>
    <t>Universidad Autónoma de Querétaro; Querétaro</t>
  </si>
  <si>
    <t>ISBN 9688450359</t>
  </si>
  <si>
    <t xml:space="preserve">Foro de Sociología </t>
  </si>
  <si>
    <t>MOVIMIENTOS SOCIALES EN QUERETARO : MOVIMIENTO MAGISTERIAL, MOVIMIENTO RELIGIOSO</t>
  </si>
  <si>
    <t>Garza Ancira, César</t>
  </si>
  <si>
    <t>La huelga reformas de 1980</t>
  </si>
  <si>
    <t>Universidad Autónoma de Nuevo León; Monterrey</t>
  </si>
  <si>
    <t>Celso Garza Guajardo</t>
  </si>
  <si>
    <t>Esbozo histórico del movimiento obrero en México comp. por Celso Garza Guajardo</t>
  </si>
  <si>
    <t>Participación política</t>
  </si>
  <si>
    <t>Cuevas Pérez, Verónica Ascención</t>
  </si>
  <si>
    <t>Participación política y percepción de la democracia de las mujeres en el área metropolitana de Monterrey, Nuevo León, México.</t>
  </si>
  <si>
    <t>ISBN 9786077362937</t>
  </si>
  <si>
    <t>Flores Espínola, Artemisa</t>
  </si>
  <si>
    <t>Reflexiones feministas en ciencia</t>
  </si>
  <si>
    <t>ISBN 9706941983</t>
  </si>
  <si>
    <t>La huelga</t>
  </si>
  <si>
    <t xml:space="preserve">Jiménez Gómez, Juan Ricardo </t>
  </si>
  <si>
    <t>Los pleitos por la tierra entre los indios y los hacendados del partido de Tolimá: Querétaro, 1793-1808</t>
  </si>
  <si>
    <t>ISBN 9786074018158</t>
  </si>
  <si>
    <t xml:space="preserve"> Aguirre Rojas,Carlos Antonio;  Bolívar Echeverría, Carlos Montemayor, Immanuel Wallerstein</t>
  </si>
  <si>
    <t>Chiapas en perspectiva histórica</t>
  </si>
  <si>
    <t>SN</t>
  </si>
  <si>
    <t>Vasconcelos Dueñas, Emilio</t>
  </si>
  <si>
    <t>¡Sufragio efectivo, no relección! A cien años vigente</t>
  </si>
  <si>
    <t>ISBN 9786075130163</t>
  </si>
  <si>
    <t>Landa Fonseca, Cecilia del Socorro</t>
  </si>
  <si>
    <t>Querétaro, siempre fiel. Baluarte realista durante la guerra de Independencia</t>
  </si>
  <si>
    <t>ISBN 9786075130286</t>
  </si>
  <si>
    <t>Somohano, Lourdes; Landa Fonseca, Cecilia del Socorro y Espinosa Blas, Margarita</t>
  </si>
  <si>
    <t>Tiempo y Región. Independencia y Revolución. Estudios Históricos y Sociales Volumen III</t>
  </si>
  <si>
    <t>ISBN 9786077740957</t>
  </si>
  <si>
    <t>La República de Indios en Querétaro: 1550-1820. Gobierno, elecciones y bienes de comunidad</t>
  </si>
  <si>
    <t>ISBN 9789708191128</t>
  </si>
  <si>
    <t>Meyer Cosío, José Francisco (Coord.)</t>
  </si>
  <si>
    <t>Ferrocarriles y la Revolución Mexicana. Antecedentes y desarrollo, 1885-1950</t>
  </si>
  <si>
    <t>ISBN 9786077740889</t>
  </si>
  <si>
    <t>Participación ciudadana</t>
  </si>
  <si>
    <t> Bernardo Romero Vázquez</t>
  </si>
  <si>
    <t>La participación ciudadana como modelo alternativo de seguridad pública</t>
  </si>
  <si>
    <t>ISBN 96884526299</t>
  </si>
  <si>
    <t>Silva, Ruiz, Gilberto; Durand Ponte, Víctor Manuel</t>
  </si>
  <si>
    <t>El movimiento de huelga de 1977 en la UNAM (Reflexiones sobre una derrota)</t>
  </si>
  <si>
    <t>ISBN 9685210063</t>
  </si>
  <si>
    <t>Espino, Germán</t>
  </si>
  <si>
    <t>El Crack del 97</t>
  </si>
  <si>
    <t>ISBN 9688452599</t>
  </si>
  <si>
    <t>Lara Ovando, Juan José</t>
  </si>
  <si>
    <t>La ciudad ideal, una idea revolucionaria producida en el movimiento inquilinario de Veracruz</t>
  </si>
  <si>
    <t>Frontera Interior</t>
  </si>
  <si>
    <t>81-100</t>
  </si>
  <si>
    <t>Dávila Publete, Sonia; Helena, Treviño, Ana</t>
  </si>
  <si>
    <t>Formas de organización en torno al agua: los Comités Técnicos de Aguas Subterráneas de ayer y hoy</t>
  </si>
  <si>
    <t>3 y 4</t>
  </si>
  <si>
    <t>89-101</t>
  </si>
  <si>
    <t>Flores Olague, Luis Fernando</t>
  </si>
  <si>
    <t>Del saber obrero y de la reconversión industrial</t>
  </si>
  <si>
    <t>Sociología</t>
  </si>
  <si>
    <t xml:space="preserve"> 5 a la 12</t>
  </si>
  <si>
    <t>Aranda Andrade, Marco Antonio</t>
  </si>
  <si>
    <t>La Institucionalización del Proyecto Zapatista: Autonomía, Democracia y Gobierno en el Sureste Mexicano</t>
  </si>
  <si>
    <t>Trayectorias</t>
  </si>
  <si>
    <t>23-42</t>
  </si>
  <si>
    <t>Universidad Autónoma de Querétaro</t>
  </si>
  <si>
    <t xml:space="preserve">Morales Siller, Nadxielli Guadalupe
</t>
  </si>
  <si>
    <t xml:space="preserve">Muñoz Arellano, Karen Paulina
</t>
  </si>
  <si>
    <t>Rodríguez de Ita, Eduardo José</t>
  </si>
  <si>
    <t>Colegio de la Frontera Norte; Monterrey</t>
  </si>
  <si>
    <t>García Cadena, Cirilo Humberto</t>
  </si>
  <si>
    <t>Universidad Autónoma de Nuevo León: Monterrey</t>
  </si>
  <si>
    <t>Rangel Hinojosa, Alejandra</t>
  </si>
  <si>
    <t>Participación política de las mujeres en un movimiento urbano de Nuevo León</t>
  </si>
  <si>
    <t>Martínez Flores, Bertha Verónica</t>
  </si>
  <si>
    <t>Bracamontes Grajeda, Jorge Enrique</t>
  </si>
  <si>
    <t>Campa Morales, Dalia Hilda</t>
  </si>
  <si>
    <t>Jaime Rodríguez, Graciela</t>
  </si>
  <si>
    <t>Morín Reyes, Jesús Guillermo</t>
  </si>
  <si>
    <t>El movimiento reformista universitario mexicano : 1929- 1968, su importancia y significado</t>
  </si>
  <si>
    <t>Vázquez Esquivel, Meynardo</t>
  </si>
  <si>
    <t>Díaz Pedraja, María Florencia</t>
  </si>
  <si>
    <t>Factores que determinan la participación social de la mujer en colonias del sector poniente de la ciudad de Saltillo</t>
  </si>
  <si>
    <t>Lotkova, irina</t>
  </si>
  <si>
    <t>Solórzano Granada, María Fernanda</t>
  </si>
  <si>
    <t>Jaime Garza, María Sylvia</t>
  </si>
  <si>
    <t>La mujer y los movimientos populares</t>
  </si>
  <si>
    <t>Treviño Terán, Jorge Gerardo</t>
  </si>
  <si>
    <t>Pérez Echeverría, Manoel Alberto</t>
  </si>
  <si>
    <t>Zamora González, María Elena</t>
  </si>
  <si>
    <t>Pedroza Villarreal, José Antonio</t>
  </si>
  <si>
    <t>Modelo metodológico para la planeación urbana con énfasis en la participación social.</t>
  </si>
  <si>
    <t>Rodríguez Rodríguez, Diego Cristóbal</t>
  </si>
  <si>
    <t>Treviño, Mario</t>
  </si>
  <si>
    <t>Luchas obreras en plena revolución</t>
  </si>
  <si>
    <t>Picos Bovio, Rolando</t>
  </si>
  <si>
    <t>El discurso zapatista: una visión desde el análisis del discurso </t>
  </si>
  <si>
    <t>Olvera, Soledad</t>
  </si>
  <si>
    <t>SF</t>
  </si>
  <si>
    <t>Cronología del movimiento obrero, 1826-1938</t>
  </si>
  <si>
    <t>Recio Guajardo, Guillermo</t>
  </si>
  <si>
    <t>Arámbula Anaya, Benito</t>
  </si>
  <si>
    <t>El sindicalismo en nuestra época</t>
  </si>
  <si>
    <t>Sánchez Quintanilla, Eugenio</t>
  </si>
  <si>
    <t>La ciudadanía y sus problemas ante los partidos políticos</t>
  </si>
  <si>
    <t>Esparza Macías, Rosa Guadalupe</t>
  </si>
  <si>
    <t>Democracia participativa mexicana, su fundamento, contexto y las adversidades que enfrenta la sociedad civil en su fortalecimiento.</t>
  </si>
  <si>
    <t>Sánchez Garay, Elizabeth</t>
  </si>
  <si>
    <t>Flores Torres, Oscar</t>
  </si>
  <si>
    <t>Burguesía, militares y movimiento obrero en Monterrey, 1909-1923</t>
  </si>
  <si>
    <t>Zebadúa Serra, María</t>
  </si>
  <si>
    <t>Sánchez García, Francisco Ramiro</t>
  </si>
  <si>
    <t>Transición política y gobernabilidad : de la liberalización a la democratización en México, 1968-2000</t>
  </si>
  <si>
    <t>Saldaña Mendoza, Emanuel Gildardo</t>
  </si>
  <si>
    <t>Los derechos fundamentales de los homosexuales y su necesario marco jurídico garantizador en México.</t>
  </si>
  <si>
    <t>Bilbao Espinosa, Mónica</t>
  </si>
  <si>
    <t>Guillén Gaytán, Amalia</t>
  </si>
  <si>
    <t>Gómez Mata, Tomás</t>
  </si>
  <si>
    <t>González Loyola Pérez, María Xóchitl Raquel</t>
  </si>
  <si>
    <t>El punk como acción colectiva (contra) cultural: estudio de una forma de afectividad</t>
  </si>
  <si>
    <t>Rodríguez Juárez, Cristina</t>
  </si>
  <si>
    <t>Mujeres en resistencia, memorias de lucha desde la psicología social y el género</t>
  </si>
  <si>
    <t>Jurado Pizano, Eduardo</t>
  </si>
  <si>
    <t>El registro de los sindicatos</t>
  </si>
  <si>
    <t>Plancarte Escobar, Rafael</t>
  </si>
  <si>
    <t>Son aves que no se asustan: razones y poderes en el movimiento #yosoy132</t>
  </si>
  <si>
    <t xml:space="preserve"> Arellano Romero, Alejandra Margarita
Verdi Pacheco, José Isaías</t>
  </si>
  <si>
    <t>El cooperativismo como alternativa de desarrollo económico y social</t>
  </si>
  <si>
    <t>Suárez González, Fernando de Jesús</t>
  </si>
  <si>
    <t>Ledesma Amaya, Juan Gildardo</t>
  </si>
  <si>
    <t>Nuevos mecanismos de participación ciudadana en las políticas públicas</t>
  </si>
  <si>
    <t>Cabrera Serrano, Octavio</t>
  </si>
  <si>
    <t>Rangel Gonzales, Oscar</t>
  </si>
  <si>
    <t>Pérez Galván, Luis Manuel</t>
  </si>
  <si>
    <t>La participación infantil como elemento fundamental de la convivencia democrática: una experiencia de aprendizaje-servicio en educación secundaria</t>
  </si>
  <si>
    <t>López Castro, David</t>
  </si>
  <si>
    <t>Guerrero Cantú, María de los Angeles</t>
  </si>
  <si>
    <t>Instituto Tecnológico y de Estudios Superiores de Monterrey: Monterrey</t>
  </si>
  <si>
    <t>Cárdenas González, Carlos Daniel</t>
  </si>
  <si>
    <t>Bichara Assad, Bernardo</t>
  </si>
  <si>
    <t xml:space="preserve">Cantú Ramos, Gabriela Aída </t>
  </si>
  <si>
    <t>Centeno Maldonado, Juan C.</t>
  </si>
  <si>
    <t>Soto Perales, María</t>
  </si>
  <si>
    <t>Córdova Espiricueta, Xóchitl Mercedes</t>
  </si>
  <si>
    <t>Bernal Calderón, Gabriela</t>
  </si>
  <si>
    <t>MFL</t>
  </si>
  <si>
    <t>Zertuche Cobos, Víctor e  Guerrero Andrade, Irán</t>
  </si>
  <si>
    <t>El movimiento indígena de Cherán y la movilización del derecho</t>
  </si>
  <si>
    <t>En la ponencia nos interesa presentar un panorama general del camino jurídico y de los recursos legales utilizados por la comunidad indígena de Cherán para lograr la autonomía de iure . En ese sentido, en este trabajo hacemos un recorrido histórico, en el cual mostramos los procesos legales más importantes que permitieron a este municipio consolidar nuevas formas de organización colectiva.</t>
  </si>
  <si>
    <t>Barrero Bassols, Narciso</t>
  </si>
  <si>
    <t xml:space="preserve">La defensa de los maíces nativos en las cuencas Pátzcuaro-Zirahuen, Michoacán. Logros, fracasos y retos en la construcción de consensos sociales </t>
  </si>
  <si>
    <t>Coloquio Regiones 2010</t>
  </si>
  <si>
    <t xml:space="preserve">Es una (preliminar ) de los movimientos de resistencia frente a la contaminación transgénica de maíces y en defensa de los maíces nativos en México. El caso de Pátzcuaro-Zirahuen en Michoacán. San Francisco Pichátaro es el primer territorio purhépecha libre de maíz transgénico. Ante esto se revisa cómo se han venido construyendo los consensos sociales y exponer los logros, retos y fracasos. </t>
  </si>
  <si>
    <t xml:space="preserve">Aragón Andrade, Orlando; Burguete Cal y Mayor, Aracely </t>
  </si>
  <si>
    <t xml:space="preserve">Indigenismo, movimientos y derechos indígenas en México: la reforma del artículo cuarto constitucional de 1992 </t>
  </si>
  <si>
    <t xml:space="preserve">Universidad Michoacana de San Nicolás de Hidalgo, División de Estudios de Posgrado de la Facultad de Derecho y Ciencias Sociales, Instituto de Investigaciones Históricas </t>
  </si>
  <si>
    <t>Mijangos Díaz, Eduardo N.</t>
  </si>
  <si>
    <t>Movimientos sociales en Michoacán siglos XIX y XX</t>
  </si>
  <si>
    <t>Michoacán</t>
  </si>
  <si>
    <t>EJFJ</t>
  </si>
  <si>
    <t>Guerrero, Jinu Cavajalino</t>
  </si>
  <si>
    <t>Solidaridad de Intereses: la transformación del derecho social como dominación en Lorenz Von Stein</t>
  </si>
  <si>
    <t>Estudios Sociales</t>
  </si>
  <si>
    <t>74 - 85</t>
  </si>
  <si>
    <t>0123-885X</t>
  </si>
  <si>
    <t>ttp://conricyt1.summon.serialssolutions.com/#!/search?bookMark=ePnHCXMwPV29DoIwEGZgUHmJewESoNRW42Y0Dm4wuBHoT4IhrQF08LV8BF_MO0GHLpdLlyZ339d8990qCJG3mpCUgxmLpeSXxVwZyclkvQx04bsWSTIeDdoA-SLQqM2wha6G8Y_XVPt-OUzogNZWYjGA6RsZ8Ck8aE9SkSnHODj73rgnPLyDgtZERkF5PJT7UzyvFIi1ECzGjmDXilMPrnWtcq6ajWBKpkgEETnoJmFWNjk3uSD9FievE80yi0ErjbAsCnbTtTTV4cxY3SZPiIpcmn-xu2v71l_rygwVotKvybhgaZawD9bqWhM</t>
  </si>
  <si>
    <t xml:space="preserve">Lorenz von Stein es un filosofo y jurista aleman, tradicionalmente citado como uno de los precursores del Estado Social. Sin embargo, ha sido poco estudiado en los ambitos hispano y angloparlante. Con base en una lectura concreta del libro Movimientos sociales y monarquia, el proposito de este trabajo es argumentar como, ante las dificultades historicas a las que se enfrenta la monarquia, con la construccion practica de una Republica del interes reciproco, Von Stein distingue una nueva dimension del derecho social que Gurvitch no tuvo en cuenta. A partir las ideas de solidaridad e intereses reciprocos, Von Stein construye una nueva dimension del derecho social, que se transforma, ya no a partir del Estado, sino del movimiento mismo de la sociedad y los intereses de clase. </t>
  </si>
  <si>
    <t>Guerrero, Manuel</t>
  </si>
  <si>
    <t>De victimas a activistas expertos: Marco conceptual para el estudio del devenir militante en la configuracion del campo de derechos humanos</t>
  </si>
  <si>
    <t>Meridional. Revista Chilena de Estudios Latinoamericanos,</t>
  </si>
  <si>
    <t>133 - 149</t>
  </si>
  <si>
    <t>0719-3734</t>
  </si>
  <si>
    <t>http://conricyt1.summon.serialssolutions.com/#!/search?bookMark=ePnHCXMwNV1La8MwDA6jhz3-wxD0HEgsx6533YNddus9KH6UQNKUuunP2W-dlGQnG2wZCwt9MrY-PRc7vrfGB2G_rF2pOWLebX20qB-3s5bXm6ZS7qn4_Yhwl_SHkTIQyHf-u4ROGRaO-9uU3-CHD30CvybyzTSA8GJDHCAKCWs_QeC-ZBmd-yuMC701bwviGQYSsdSf5it51nSZ6Wm8iAxIPUz2MhmWgnjcsgSPC6twlJ3M8jny-PV5fP8ut9oE5ampTclA512XYq1UQBOT9cF2QenQYZW0JqMUNZ4MBnWokiPdGUTHdw3rGB20x5divy77DwDtZju5rQX0G2WVUJO-rrMELVoxuRur0SKHxAfHvgb_AEz-b-8</t>
  </si>
  <si>
    <t>Si bien es significativo el valor que las ciencias sociales y las humanidades le han asignado al movimiento de derechos humanos en America Latina, como uno de los elementos explicativos para las transiciones de gobiernos autoritarios a las nuevas democracias y a la consolidacion de las mismas, en general no se ha puesto suficiente atencion a las condiciones sociales de produccion y reproduccion del activismo en derechos humanos en el tiempo, que no sea un supuesto vago de que habria en juego relaciones de parentesco con victimas del terrorismo de Estado como factor de adhesion y movilizacion de sus miembros. De este modo, el compromiso militante con la causa y la accion colectiva en este campo aparecen como dados, quedando sin investigar el proceso de acercamiento, ingreso, permanencia, desarrollo, salida y eventual reincorporacion--el "devenir militante" en el movimiento de derechos humanos--. Este articulo busca aportar algunas claves de acceso a este campo de investigacion que permitan superar la matriz de comprension del "modelo familiar".</t>
  </si>
  <si>
    <t>Nava, Manuel</t>
  </si>
  <si>
    <t>Guerrero rojo: deterioro acelerado</t>
  </si>
  <si>
    <t>Ilustración Omitir, Iguala</t>
  </si>
  <si>
    <t>0185-0784</t>
  </si>
  <si>
    <t>http://conricyt1.summon.serialssolutions.com/#!/search?bookMark=ePnHCXMw42JgAfZbU1lAKwctTHWBNZAJJ4OSe2lqUVFqUb5CUX5WvpVCCmipR2Y-kJ-YDCxdixJT8rkZ5NxcQ5w9dEEFYzwodIE9_eR4YH0KbKBbGoMuLyagAABhZSPb</t>
  </si>
  <si>
    <t>guala. -- La crisis de seguridad que estalló en Iguala cobró un carácter político social, irradiando a todo el estado de Guerrero. Y es que no sólo opera el factor de la violencia excesiva de elementos policiacos y sicarios en contra de los estudiantes de la Normal Isidro Burgos de Ayotzinapa, sino una pluralidad de factores que que han ido configurando un estado de crisis y un déficit de gobernabilidad, Guerrero se ha caracterizado por una agitada vida , política producto de movimientos sociales y una tensa y áspera relación con la federación. Desde la formación de la entidad a la fecha, de 33 gobernadores constitucionales sólo 11 han concluido su periodo de mando. La crisis presente constituye una amenaza para romper el breve periodo de continuidad iniciado en 1999 con René Juárez Cisneros. Hoy se cierne la posibilidad del relevo en la gubernatura del estado, aunque por sí sola no resuelve el problema que tiende a tomar dimensiones cada vez mayores.</t>
  </si>
  <si>
    <t>Oikión Solano</t>
  </si>
  <si>
    <t>El estado mexicano frente a los levantamientos armados en Guerrero. El caso Plan Telaraña</t>
  </si>
  <si>
    <t>UNAM Clase library catalog</t>
  </si>
  <si>
    <t>1870-719X</t>
  </si>
  <si>
    <t>http://conricyt1.summon.serialssolutions.com/#!/search?bookMark=ePnHCXMw42JgAfZbU1mA_RxgUtA1N7SMYGPgc_ZxNACNJBtZWlgYGnLABkEMgD1uYA3OyRDnmqMALAUTU_IVclMrQAVAvkIa6HiiVIVEhZz8YoWcVGDDsgTY5weKAbmg4d4UIJ2ap-BemlpUBFqioQA0IzmxOF8hJTVHAXTlj0JIKrB3mHh4I7DSUXJzDXH20C3NS8yNhw6MxKM6ypgoRQCiIEHz</t>
  </si>
  <si>
    <t>Verónica Oikión analiza uno de los fenómenos políticos de América Latina menos estudiado: los movimientos insurgentes. En el artículo se estudia la problemática de los levantamientos armados en Guerrero y los planes estatales contraisurgentes, en particular el denominado Plan Telaraña. Inicialmente se explican las características de las dos vertientes de la guerrilla: el movimiento de Lucio Cabañas y el Genaro Vázquez Rojas. Posteriormente, Oikión reflexiona entorno a los planes mexicanos de lucha contrainsurgente, sostiene que las 14 campañas militares, instrumentadas entre los años de 1968 y 1974, se basaron en la estrategia de guerra de baja intensidad definida por Estados Unidos como elemento fundamental de la política de seguridad nacional. Tal estrategia ha tenido un significativo impacto en los derechos humanos y en la idea de democracia en México</t>
  </si>
  <si>
    <t>Núñez rodríguez, Carlos Juan</t>
  </si>
  <si>
    <t>El Estado de        
excepción y los
Derechos Humanos</t>
  </si>
  <si>
    <t xml:space="preserve">Movimientos. Revista mexicana de estudios de los movimientos sociales </t>
  </si>
  <si>
    <t>106-128</t>
  </si>
  <si>
    <t>www.revistamovimientos.mx/2016/index.php/movimientos/issue/.../Número%201</t>
  </si>
  <si>
    <t>10 de julio de 2017</t>
  </si>
  <si>
    <t>El objetivo de este trabajo es discutir la reforma a la ley reglamentaria del artículo 29 constitucional que garantizará la decisión sobre la declaración del Estado de excepción, el discurso oficial que indica que aun en la suspensión del Estado de derecho se garantizaría el cumplimiento de los derechos humanos; frente a esto se encuentra el Informe país México 2016, emitido este año por la Comisión Interamericana de Derechos Humanos que denuncia la impunidad que hay en México. Ahora bien, esto debe ser explicado desde un horizonte teórico, por lo cual acudimos a la genealogía en donde rescatamos los siguientes conceptos: razón de Estado, racismo de Estado, Estado de excepción y decisión; también se rescata de la filosofía de la liberación la explicación sobre el ejercicio del poder fetichizado y de la hiperpotencia. Todo lo anterior para comprender que el Estado de excepción garantiza la violación sistemática y planificada de los derechos humanos</t>
  </si>
  <si>
    <t>CNDH México</t>
  </si>
  <si>
    <t xml:space="preserve">Informe Especial sobre los grupos de autodefensa en el estado de michoacán y las violaciones a los derechos humanos relacionadas con el conflicto </t>
  </si>
  <si>
    <t xml:space="preserve">El Cotidiano </t>
  </si>
  <si>
    <t>http://www.cndh.org.mx/sites/all/doc/Informes/Especiales/2016_IE_gruposautodefensa.pdf</t>
  </si>
  <si>
    <t xml:space="preserve">El Informe Especial tiene como objeto dar a conocer a la sociedad mexicana y a la opinión pública la realidad apremiante que enfrentaron los michoacanos y las michoacanas por la incapacidad o por la poca voluntad de las autoridades estatales y municipales de poner freno a las condiciones de abandono en la entidad federativa, que revelan el incumplimiento de la obligación de garantizar las funciones básicas del Estado. El Informe Especial da cuenta del contexto que se vivió en el Estado de Michoacán previo al surgimiento de los grupos de autodefensa, así como de las etapas posteriores, a efecto de señalar algunas causas del problema, las afectaciones a la población michoacana y las responsabilidades de las autoridades en cada una de las etapas que atravesó el conflicto. Si bien se tomaron diversas medidas para el desarme y legalización de los grupos de autodefensa (creación de la Fuerza Rural, registro de armas, etc.), existen muchas cuestiones pendientes, desde el ámbito de los derechos humanos a la justicia, la verdad y la reparación. </t>
  </si>
  <si>
    <t>Yáñez Rivas, Viridiana Gabriela</t>
  </si>
  <si>
    <t>99-100</t>
  </si>
  <si>
    <t>http://conricyt1.summon.serialssolutions.com/search?ho=t&amp;fvf=IsFullText,true,f&amp;q=(movimientos sociales en michoacan)#!/search?ho=f&amp;</t>
  </si>
  <si>
    <t>Este libro, producto original de un seminario, es un texto excelente, en primer lugar, por la claridad que tiene al acercarnos al tema de la modernidad y, en segundo, porque es abordado de manera general y particular (con el caso de Michoacán). Es relevante también por la pluralidad de los subtemas abordados y por la perspectiva no convencional que la mayoría de los autores utiliza, además de que los diez ensayos muestran un aparato metodológico que le añade objetividad a sus estudios.</t>
  </si>
  <si>
    <t>Laaka, Hanna</t>
  </si>
  <si>
    <t>Los derechos humanos en los movimientos sociales: el caso de las parteras autónomas en México</t>
  </si>
  <si>
    <t>Revista mexicana de ciencias políticas y sociales</t>
  </si>
  <si>
    <t xml:space="preserve">mayo-agosto de 2016 </t>
  </si>
  <si>
    <t>167 - 194</t>
  </si>
  <si>
    <t>0185-1918</t>
  </si>
  <si>
    <t>10.1016/S0185-1918(16)30025-3</t>
  </si>
  <si>
    <t>http://www.revistas.unam.mx/index.php/rmcpys/article/viewFile/51028/49069</t>
  </si>
  <si>
    <t>El artículo explora el vínculo entre los derechos humanos y los movimientos sociales a partir del caso del movimiento de parteras autónomas en México. Aunque el término “nuevos movimientos sociales”, propio de la década de 1980, fue abandonado por ser considerado dicotómico, se argumenta que la cuestión entre derechos humanos y movimientos sociales sigue siendo actual, sobre todo en el ámbito de las políticas de desarrollo. Efectivamente, el caso de las parteras autónomas en México despliega la dimensión de los derechos humanos como terreno de disputa por cuestiones de clase y etnicidad. Basándose en fuentes múltiples y trabajo de campo, la conceptualización de las parteras autónomas como movimiento social -que se extiende hacia una campaña a nivel latinoamericano sobre los derechos humanos de los partos- evidencia el desafío implícito en la vigencia de la percepción dominante de los derechos reproductivos en el ámbito del desarrollo.</t>
  </si>
  <si>
    <t xml:space="preserve"> Dulce María Quintero Romero; América Libertad Rodríguez Herrera</t>
  </si>
  <si>
    <t>Organizaciones sociales: nuevos actores políticos en Guerrero</t>
  </si>
  <si>
    <t>Política y Cultura</t>
  </si>
  <si>
    <t>39 - 66</t>
  </si>
  <si>
    <t xml:space="preserve"> 0188-7742</t>
  </si>
  <si>
    <t>http://conricyt1.summon.serialssolutions.com/search?ho=t&amp;fvf=IsFullText,true,f&amp;q=(Movimientos%20sociales%20y%20derechos%20humanos%20en%20Guerrero)#!/search?ho=t&amp;fvf=IsFullText,true,f&amp;l=es-ES&amp;q=(Movimientos%20sociales%20y%20derechos%20humanos%20en%20Guerrero)</t>
  </si>
  <si>
    <t xml:space="preserve">CETEG: si hay mano dura, habra mas confrontacion: Guerrero en vilo
</t>
  </si>
  <si>
    <t xml:space="preserve">Siempre
    Informe Academico </t>
  </si>
  <si>
    <t xml:space="preserve"> 0185-0784</t>
  </si>
  <si>
    <t xml:space="preserve">Luego de varios días en que Guerrero se mantuvo en vilo por las movilizaciones magisteriales y el conjunto de organizaciones bajo la denominación de Movimiento Popular Guerrerense (MPG), diputados del Congreso del estado aprobaron el dictamen de la Ley Estatal de Educación, sin contemplar algunos puntos de la propuesta realizada por los maestros cetegistas.
Además, mediante la firma de un convenio de colaboración con el Sistema de Seguridad Ciudadana que encabeza la Unión de Pueblos y Organizaciones del Estado de Guerrero (UPOEG), y el gobierno del estado, la administración estatal pagará salarios a los policías ciudadanos; se encargará de su capacitación con el apoyo del Ejército, lo que fue anunciado como una solución al problema planteado por las autodefensas en más de 40 de los 81 municipios de Guerrero. </t>
  </si>
  <si>
    <t>Sierra, María Teresa</t>
  </si>
  <si>
    <t>Pueblos indígenas y usos contra‐hegemónicos de la ley en la disputa por la justicia: La Policía Comunitaria de Guerrero</t>
  </si>
  <si>
    <t>The Journal of Latin American and Caribbean Anthropology</t>
  </si>
  <si>
    <t xml:space="preserve"> 133 - 155</t>
  </si>
  <si>
    <t>1935-4932</t>
  </si>
  <si>
    <t xml:space="preserve">
10.1111/jlca.12107 
10.1111/jlca.12107 </t>
  </si>
  <si>
    <t>Los pueblos indígenas de México y otros lugares de América Latina están haciendo cada vez más usos contrahegemónicos de la ley para luchar por la justicia y sus propios derechos. Como un movimiento autónomo no reconocido por el Estado, la Policía Comunitaria en el estado de Guerrero, México, ha otorgado justicia y seguridad a sus comunidades a través de un vasto territorio en el sur de México desde 1998. Tomando un caso único en el que procesan Estatales del sistema judicial en un juicio público, analizo cómo la Policía Comunitaria reclama el respeto a sus propios derechos e instituciones. Mostraré de qué manera revelan el carácter ambiguo y fragmentado de las leyes vigentes, la impunidad emblemática de los funcionarios estatales en el manejo de la ley, así como la fragilidad del poder soberano obligado a negociar con las autoridades indígenas. Esto ocurre en el contexto de creciente inseguridad y violencia, en un momento en que el Estado, el crimen organizado y las corporaciones mineras aumentan su presión externa sobre el territorio indígena.</t>
  </si>
  <si>
    <t xml:space="preserve"> Guerrero, Elsa Marcela
</t>
  </si>
  <si>
    <t>Conflictos ambientales urbanos. Estrategias de movilizacion asociadas al acceso al agua potable En Guerrero</t>
  </si>
  <si>
    <t>Investigacion y Desarrollo</t>
  </si>
  <si>
    <t xml:space="preserve"> 0121-3261</t>
  </si>
  <si>
    <t>La protesta social se caracteriza por esfuerzos coordinados y una nueva organización de rendimiento rojo que enfatiza los códigos culturales y los roles comunitarios. Estas formas de movilización y organización llaman la atención de los medios de comunicación, la gente en general y estimulan el pensamiento académico con diferentes enfoques, así como nuevos movimientos sociales (NSM). Diferentes formas de organización social ha estado presente en la última década en la ciudad de Tandil, Argentina. Protesta relacionada con actividades ambientales de minas o acciones contra actividades contaminadas, y así sucesivamente. Particularmente, caracterizamos el proceso de las aguas a nivel local desde la historiografía y la información documental. Esto nos permitió detectar la analogía conceptual con un proceso similar llamado globalmente nuevos movimientos sociales.</t>
  </si>
  <si>
    <t xml:space="preserve"> Benítez Rivera, René David</t>
  </si>
  <si>
    <t>La Policía Comunitaria Experiencia de organización y lucha en la Montaña de Guerrero</t>
  </si>
  <si>
    <t xml:space="preserve"> Politica y Cultura</t>
  </si>
  <si>
    <t>http://conricyt1.summon.serialssolutions.com/search?ho=t&amp;fvf=IsFullText,true,f&amp;q=(Movimientos%20sociales%20y%20derechos%20humanos%20en%20Guerrero)#!/search?ho=t&amp;fvf=IsFullText,true,f&amp;l=es-ES&amp;q=AuthorCombined:%22Ren%C3%A9%20David%20Ben%C3%ADtez%20Rivera%22</t>
  </si>
  <si>
    <t>Ramírez Cervantes, Silvia Janet</t>
  </si>
  <si>
    <t>El colegio de San Luis, A. C.</t>
  </si>
  <si>
    <t xml:space="preserve">Tesis de maestría </t>
  </si>
  <si>
    <t>12 de julio 2017</t>
  </si>
  <si>
    <t>http://biblio.colsan.edu.mx/tesis/RamirezCervantesSilviaJanet.pdf</t>
  </si>
  <si>
    <t xml:space="preserve"> Márquez Méndez, Carolina Irene</t>
  </si>
  <si>
    <t>Revaloración de la vida: la comunidad purhépecha de Cherán, ante la violencia, 2008</t>
  </si>
  <si>
    <t>El Colegio de la Frontera Norte</t>
  </si>
  <si>
    <t>Tesis de maestría</t>
  </si>
  <si>
    <t>10 de junio de 2017</t>
  </si>
  <si>
    <t>https://www.colef.mx/posgrado/wp-content/uploads/2016/12/TESIS-M%C3%A1rquez-M%C3%A9ndez-Carolina-Irene.pdf</t>
  </si>
  <si>
    <t>En el presente trabajo trato de comprender la revaloración de la vida en el caso particular de la comunidad indígena de Cherán, Michoacán, entre 2008 y 2016. Para aprehender la vida en sentido político, me remito a los elementos que favorecen la vulneración sistemática de los cuerpos; es decir, a la predisposición al daño y la respuesta excepcional del Estado hacia ciertas poblaciones. Es el caso de Cherán, que se reveló ante dicho contexto, ganó su autodeterminación política y continúa en búsqueda de seguridad, justicia y reconstitución del territorio. Para discernir las voces de la comunidad, opté por la teoría feminista descolonial y el método etnográfico; pues considero que la subjetividad de las mujeres y los hombres purhépechas que conforman la comunidad, no escapa a los esquemas de poder. De ahí que el ensamble teórico incluya la colonialidad del género (Lugones, 2011), la violencia de Estado (Calveiro, 2012) y la noción de precaridad (Butler, 2010). Propongo hablar de una revaloración de la vida, influida por las ideas de resistencia en Pilar Calveiro (2008) y el enlace con la subjetividad desde Judith Butler (1997) y María Lugones. Con ese enfoque, propongo que la resistencia en Cherán opera en dos planos: de cara al Estado, en una situación jurídica para contener la violencia directa; y en las relaciones de poder colonial al interior, contextualizadas en la geopolítica. En la conjunción de ambas, es posible pensar en una revaloración de la vida.</t>
  </si>
  <si>
    <t>Maldonado, Salvador</t>
  </si>
  <si>
    <t>Michoacán y las autodefensas ¿Cómo llegamos hasta aquí?</t>
  </si>
  <si>
    <t>http://redaccion.nexos.com.mx/?p=6011</t>
  </si>
  <si>
    <t>15 de julio de 2017</t>
  </si>
  <si>
    <t xml:space="preserve">El autor analiza tres elementos que configuraron un escenario político en Michoacán que dio origen a los grupos de autodefensas. Un primer elemento a considerar es que el surgimiento de las autodefensas, a inicios del año 2013, se dio en el marco de una serie de cambios institucionales, como el desplazamiento del PRD de la gubernatura en las elecciones de noviembre de 2011, tras dos periodos consecutivos, por parte del PRI, encabezado por Fausto Vallejo. El segundo elemento es que el surgimiento de las autodefensas se da en un momento en que el crimen organizado pareció adquirir mayor predominancia en la vida social y el el tercer elemento es un proceso de ruptura de pactos y alianzas entre quienes participaban directa o indirectamente, forzada o voluntariamente, en el mundo del narcotráfico o eran afectados por éste. </t>
  </si>
  <si>
    <t>De la redacción</t>
  </si>
  <si>
    <t>El pueblo de Cherán le enseña a mexicanos cómo luchar contra crimen y abuso: Open Democracy</t>
  </si>
  <si>
    <t>Sin embargo/periodism digital con rigor</t>
  </si>
  <si>
    <t>http://www.sinembargo.mx/03-12-2016/3121977</t>
  </si>
  <si>
    <t>Su historia se remonta a la época de la Colonia española y es un municipio habitado principalmente por indígenas Purépecha, que ante todo –refiere el artículo– buscan preservar su estilo de vida, mismo que entre 2008 y 2011 se vio amenazado por el aumento en la inseguridad y la violencia, que de la mano del crimen organizado y de autoridades coludidas pusieron en entredicho a los bosques y a la población. Los primeros por la tala ilegal y los segundos por las extorsiones, secuestros y asesinatos.</t>
  </si>
  <si>
    <t>JGCM</t>
  </si>
  <si>
    <t xml:space="preserve">Hiram R. Núñez G. </t>
  </si>
  <si>
    <t xml:space="preserve">Proyecto de investigación: La Cristiada en Colima </t>
  </si>
  <si>
    <t>III Foro Colima y su Región Arqueología, antropología e historia</t>
  </si>
  <si>
    <t xml:space="preserve">El texto que se presenta a continuación constituye la posible introducción a un ensayo sobre las determinantes históricas y las causas inmediatas que hicieron posible el surgimiento, desarrollo y posterior derrota del movimiento político contrarrevolucionario dirigido por la militancia católica en algunas regiones del Occidente mexicano en la segunda mitad de la década de 1920, y de manera más precisa en la región de Colima. En éste se anuncian de manera general algunos de los lineamientos que ha de seguir el trabajo, no centrado tanto en los hechos de guerra, que de todos modos tendrán que ser observados por sus consecuencias políticas inmediatas y porque en ellos se expresa el estado político de los combatientes de uno y otro bando, y sí en estos hechos políticos, producto y al mismo tiempo condición del desarrollo de las actividades armadas.  </t>
  </si>
  <si>
    <t xml:space="preserve">Carlos Rafael Rea Rodriguez, Luz Angèlica Ceballos Chàvez, Bherta Alicia B. </t>
  </si>
  <si>
    <t>Equilibrio sustentable y resistencia social en la cuenca del río San Pedro en Nayarit</t>
  </si>
  <si>
    <t>1405-9274</t>
  </si>
  <si>
    <t>Este artículo aborda la fundación de un espacio de debate público en Nayarit surgido alrededor del Proyecto Hidroeléctrico Las Cruces, Nayarit, promovido por la Oficina Federal de Electricidad. Podemos encontrar los orígenes de este espacio en una controversia iniciada alrededor del Proyecto Pro-Regiones, que dio origen a un importante movimiento social en la cuenca del río San Pedro. Analizamos las condiciones en las que surgió y evolucionó tal disputa, cómo se define en términos discursivos, quiénes son los protagonistas, que son su repertorio de actividades y orientaciones generales, para mostrar el enfrentamiento de dos visiones de bienestar: una A las ideas del progreso y la modernidad, la otra a la mejora del equilibrio sostenible y el diálogo de sabidurías.</t>
  </si>
  <si>
    <t xml:space="preserve">Antonio R. Márquez González, Irma Jarquín Ávila y Eduardo Meza Ramos </t>
  </si>
  <si>
    <t>Desarrollo convergente y municipios pobres en Nayarit, 1989-2004</t>
  </si>
  <si>
    <t>Rrevista Regiòn y Sociedad</t>
  </si>
  <si>
    <t>1088-7408</t>
  </si>
  <si>
    <t>http://go.galegroup.com/ps/i.do?p=IFME&amp;u=pu&amp;id=GALE|A305082145&amp;v=2.1&amp;it=r&amp;sid=summon</t>
  </si>
  <si>
    <t xml:space="preserve">En el marco de los efectos de la globalización económica, se analiza el comportamiento del producto interno bruto per cápita entre los 20 municipios del estado de Nayarit, para el periodo 1989-2004. La información se organizó en corte trasversal para tres fechas en el tiempo. De los resultados obtenidos del modelo de regresión no lineal, se infiere que la divergencia entre los municipios tiende a ampliarse; los más pobres se agruparon en un club, y se observa que también presentan niveles bajos de bienestar social. </t>
  </si>
  <si>
    <t>Olivia María Garrafa Torres, Jesús Antonio Madera Pacheco, Karla Yanin Rivera Flores and Maribel Real Carranza</t>
  </si>
  <si>
    <t>Los pequeños productores de Ruiz, Nayarit, en el sistema agroalimentario: cambios y resistencias</t>
  </si>
  <si>
    <t>Carta Economica Regional</t>
  </si>
  <si>
    <t xml:space="preserve">         111-112</t>
  </si>
  <si>
    <t>0187-7674</t>
  </si>
  <si>
    <t>http://go.galegroup.com/ps/i.do?p=IFME&amp;u=pu&amp;id=GALE|A367800259&amp;v=2.1&amp;it=r&amp;sid=summon</t>
  </si>
  <si>
    <t xml:space="preserve">Tomando como estudio de caso el municipio de Ruiz, Nayarit, este trabajo ubica a los pequeños productores a la luz de la reestructuración del sistema agroalimentario y destaca sus transformaciones y las estrategias con que han venido respondiendo a las situaciones económico-productivas en que están inmersos. En un contexto de crisis del sector agrícola y del sistema agroalimentario mundial, la importancia de los pequeños productores se revela crucial. No se trata de una actividad económica solamente, es un saber hacer que se reinventa puesto a prueba por siglos. Han aprendido a sortear los embates de la política agrícola, así como a negociar (incluso desde sus diferencias), lo que nos muestra un actor colectivo en permanente reconstrucción. </t>
  </si>
  <si>
    <t xml:space="preserve">José Mario Contreras Valdez </t>
  </si>
  <si>
    <t>Los agrarismos de la revolucion en Nayarit</t>
  </si>
  <si>
    <t>Signos Historicos</t>
  </si>
  <si>
    <t xml:space="preserve">              40-59</t>
  </si>
  <si>
    <t>1665-4420</t>
  </si>
  <si>
    <t>http://go.galegroup.com/ps/i.do?p=AONE&amp;u=pu&amp;id=GALE|A355152691&amp;v=2.1&amp;it=r&amp;sid=summon&amp;authCount=1</t>
  </si>
  <si>
    <t>Este artículo plantea la idea de que la demanda del reparto de tierras fue relevante y significativa, entre otras razones, por su persistencia a lo largo de las décadas de 1910, 1920 y 1930, y que, precisamente, gracias a esto se articuló con otras demandas sociales y políticas de carácter momentáneo o coyuntural. En torno a los agraristas se cohesionaron grupos sociales y políticos movilizados por razones sindicales y electorales. De esa manera, se plantea que las expresiones del reparto agrario contribuyeron al desmoronamiento del viejo régimen y al surgimiento de uno nuevo, basado en la tutela y el activismo del Estado mexicano.</t>
  </si>
  <si>
    <t xml:space="preserve">Ignacio León Montesinos </t>
  </si>
  <si>
    <t xml:space="preserve">Se concretan adhesiones al SME por todo el país: el más reciente tuvo lugar en Tepic, Nayarit </t>
  </si>
  <si>
    <t>Siempre</t>
  </si>
  <si>
    <t>http://go.galegroup.com/ps/i.do?p=IFME&amp;u=pu&amp;id=GALE|A220559462&amp;v=2.1&amp;it=r&amp;sid=summon&amp;authCount=1</t>
  </si>
  <si>
    <t xml:space="preserve">Gremios como los telefonistas, los trabajadores del Seguro Social --cuyo líder nacional, Valdemar Gutiérrez es diputado federal por el PAN-- y otras organizaciones de filiación priísta como la CROM, la CNOR así como asociaciones de taxistas y tianguistas, llamando poderosamente la atención que se hayan sumado a la defensa del SME en tierras nayaritas, las secciones 49 y 20 del SNTE, cuyos dirigentes, Miguel Angel M. Rivera y Roberto Ávila Arciniega, firmaron junto con otras 14 organizaciones un manifiesto donde solicitan del gobierno federal, entre otros muchos puntos, el respeto irrestricto a la autonomía de todas las organizaciones sindicales del país. </t>
  </si>
  <si>
    <t>Claudia Karina Gómez Cancino</t>
  </si>
  <si>
    <t>Los movimientos sociales modernos en Nayarit</t>
  </si>
  <si>
    <t>Agencia Informativa Conacyt</t>
  </si>
  <si>
    <t>http://www.conacytprensa.mx/index.php/ciencia/humanidades/10135-los-movimientos-sociales-modernos-en-nayarit</t>
  </si>
  <si>
    <t>El cuerpo académico de estudios sobre actores locales y desarrollo comunitario se encuentra en la fase de registro de acciones colectivas y movimientos sociales del estado, luego se analizarán sus formas de contacto, comunicación, coordinación y articulación, desde la perspectiva teórica de la hegemonía</t>
  </si>
  <si>
    <t xml:space="preserve">Jorge Carrasco Araizaga </t>
  </si>
  <si>
    <t>El "halconazo" de Nayarit</t>
  </si>
  <si>
    <t>Proceso</t>
  </si>
  <si>
    <t>0185-1632</t>
  </si>
  <si>
    <t>http://go.galegroup.com/ps/i.do?p=IFME&amp;u=pu&amp;id=GALE|A131163877&amp;v=2.1&amp;it=r&amp;sid=summon</t>
  </si>
  <si>
    <t>El 20 de enero de 1979, un "grupo paramilitar" denominado "policía universitaria" irrumpió en las instalaciones de la Universidad Autónoma de Nayarit para acabar con una huelga de trabajadores y provocó la muerte de dos empleados universitarios. Varios de los servidores públicos que presuntamente tomaron parte en esos actos represivos, entre ellos el gobernador Rogelio Flores Curiel y el mandatario actual, Antonio Echevarría, acaban de ser denunciados ante la Fiscalía Especial para Movimientos Sociales y Políticos del Pasado. Sin embargo, la investigación enfrenta obstáculos</t>
  </si>
  <si>
    <t>Gòmez Gutièrrez, Àbel</t>
  </si>
  <si>
    <t xml:space="preserve">Nayarit como un estado de multiples dimenciones migratorias </t>
  </si>
  <si>
    <t>Revista Fuemte</t>
  </si>
  <si>
    <t xml:space="preserve">              15-21</t>
  </si>
  <si>
    <t>http://fuente.uan.edu.mx/publicaciones/01-03/2.pdf</t>
  </si>
  <si>
    <t xml:space="preserve"> El siguiente documento presenta cuatro coordenadas de estudio sobre las dimensiones contemporáneas del fenómeno de la e/inmigración y los movimientos humanos inter-municipales del estado de Nayarit que dejan abierta la puerta a la profundización de los estudios y la investigación.  La primera dimensión que presentamos es el movimiento intra-regional de jornaleros agrícolas y otros oficios de los estados mexicanos de Chiapas, Oaxaca, Guerrero y Morelos. La segunda es el movimiento intra-municipal de los jornaleros agrícolas nayaritas y sus familias para la siembre y cosecha de los principales cultivos de las diferentes regiones del estado. La tercera dimensión es la utilización del territorio del estado de Nayarit como punto de paso de los migrantes centro y sur americanos, así como del sur de México para llegar a la frontera con Estados Unidos de América.   Y por último, la más intensa de las dimensiones es la emigración de nayaritas hacia EUA, principalmente hacia el estado de California.</t>
  </si>
  <si>
    <t xml:space="preserve">Mario Camberos C. y Luis Huesca R. </t>
  </si>
  <si>
    <t>Cambios económicos, competitividad y bienestar de la población en la región Noroeste de México en la globalización</t>
  </si>
  <si>
    <t>Estudios Fronterizos</t>
  </si>
  <si>
    <t>0187-6961</t>
  </si>
  <si>
    <t>http://go.galegroup.com/ps/i.do?p=AONE&amp;u=pu&amp;id=GALE|A146500426&amp;v=2.1&amp;it=r&amp;sid=summon&amp;authCount=1</t>
  </si>
  <si>
    <t>La apertura sin precedentes de la economía mexicana al mercado externo, ha traído un conjunto de transformaciones y ha generado mayores expectativas económicas; sin embargo, a 15 años de iniciada, es importante evaluar no solamente los beneficios en términos del aumento en el comercio, sino también los cambios en el bienestar de la población. Para ello, seleccionamos una región: el Noroeste de México (NOR), definida como el espacio geográfico que comprende los estados Baja California, Baja California Sur, Nayarit, Sinaloa y Sonora, que representa 21% del territorio nacional, 8.7% de la población, y 9.09% del producto interno bruto (PIB).</t>
  </si>
  <si>
    <t xml:space="preserve">Karla Y Covarrubias Cuéllar </t>
  </si>
  <si>
    <t>Análisis etnográfico sobre el impacto social y cultural del Microteatro itinerante: en grupos vulnerables en cuatro municipios del estado de Colima</t>
  </si>
  <si>
    <t>Estudios sobre las Culturas Contemporáneas</t>
  </si>
  <si>
    <t>1405-2210</t>
  </si>
  <si>
    <t>Este artículo ofrece un análisis etnográfico que se refiere al impacto social de un evento cultural y artístico producido por el microteatro itinerante que utilizó el manejo de la técnica de las marionetas Bunraku. Con breves presentaciones, se refirió a la necesidad de respaldar la atención ambiental en ocho ubicaciones vulnerables de cuatro municipios del estado de Colima, México, así como en escuelas de educación básica ubicadas en estos mismos contextos de vulnerabilidad social. El trabajo de campo fue coordinado por el Centro Universitario de Investigaciones Sociales (CUIS) de la Universidad de Colima. El proyecto fue desarrollado conjuntamente por un grupo de titiriteros profesionales y ambientalistas de la Asociación Civil de la Cultura Sembradora (SECUAM), así como por 18 estudiantes de cinco facultades de la misma Universidad: Literatura y Comunicación, Filosofía, Ciencias Políticas y Sociales, Pedagogía y Educación Física. El Microteatro itinerante fue concebido como una estrategia de aprendizaje para esta Población exponiendo y socializando contenidos sobre el cuidado del medio ambiente. El argumento a desarrollar en este artículo es que el microteatro itinerante ha dado un espectáculo inusual a los residentes de estas ocho colonias, ofreció nuevos significados culturales para el cuidado del medio ambiente poniendo en juego elementos cognitivos, artísticos, emocionales, lúdicos y estéticos que Impactó positivamente a los espectadores.</t>
  </si>
  <si>
    <t xml:space="preserve">Patricia Mayorga </t>
  </si>
  <si>
    <t>Resistencia en Chihuahua y Colima</t>
  </si>
  <si>
    <t>http://go.galegroup.com/ps/i.do?p=IFME&amp;u=pu&amp;id=GALE|A494498575&amp;v=2.1&amp;it=r&amp;sid=summon&amp;authCount=1</t>
  </si>
  <si>
    <t>Las presiones políticas desatadas por el gasolinazo tienen al panista Javier Corral atrapado entre las organizaciones civiles que lo impulsaron hasta la gubematura, y las exigencias del sector empresarial y del gobierno federal para que reprima bloqueos y manifestaciones. El problema es que a los transportistas y campesinos se les suman otros sectores sociales, incluidos funcionarios estatales y alcaldes. Otra prueba de la indignación general en el país es que la oleada de protestas alcanzó el puerto de Manzanillo, en Colima.</t>
  </si>
  <si>
    <t xml:space="preserve">Ana B. Uribe, Karla Y. Covarrubias Cuéllar and J. Isaac Uribe Alvarado </t>
  </si>
  <si>
    <t>La metodologia mixta en un estudio sobre los ex braceros colimenses: una experiencia interdisciplinaria para comprender una realidad compleja</t>
  </si>
  <si>
    <t>Estudios sobre las Culturas Contemporaneas</t>
  </si>
  <si>
    <t xml:space="preserve">         123-154</t>
  </si>
  <si>
    <t>http://go.galegroup.com/ps/i.do?p=IFME&amp;u=pu&amp;id=GALE|A215063249&amp;v=2.1&amp;it=r&amp;sid=summon&amp;authCount=1</t>
  </si>
  <si>
    <t xml:space="preserve">El presente artículo tiene como propósito reflexionar, desde una perspectiva interdisciplinaria, la estrategia metodológica utilizada para el conocimiento del impacto de la experiencia migratoria en un grupo de ex braceros colimenses. Recurrimos al uso de una metodología mixta para las Ciencias Sociales y del comportamiento humano propuesta por Creswell (1998); Tashakkori y Teddlie (1998). Este estudio lo llevamos a cabo en dos fases, la primera se realizó desde la perspectiva cuantitativa mediante el desarrollo de una encuesta, en la que obtuvimos información con la que construimos un diagnóstico sobre el estado de vida de este grupo social, con lo cual pudimos identificar el perfil social y cultural de los ex braceros colimenses. Para la segunda fase produjimos treinta y cinco entrevistas de historia oral; esta información nos permitió conocer los diversos aspectos intersubjetivos de los informantes. Mediante esta experiencia reflexiva y narrativa pudimos recuperar y valorar una parte importante de su experiencia migratoria en las dimensiones socio-cultural, económico-laboral, salud y calidad de vida, así como en la participación política en el movimiento social de los ex braceros. El uso de una estrategia metodológica mixta favoreció la construcción de conocimiento de una realidad que también requería estrategias de acecho complejas para su aprehensión y comprensión, las cuales encontramos en un cauce metodológico mixto. </t>
  </si>
  <si>
    <t>Rocío Suárez López</t>
  </si>
  <si>
    <t>Influencia del movimiento feminista de Colima, México en políticas públicas  de violencia de pareja</t>
  </si>
  <si>
    <t>Revista de investigación y divulgación sobre los estudios de género</t>
  </si>
  <si>
    <t xml:space="preserve">              31-51</t>
  </si>
  <si>
    <t>http://bvirtual.ucol.mx/descargables/608_influencia_movimiento_feminista.pdf</t>
  </si>
  <si>
    <t>En este artículo presento un estudio de caso sobre la influencia de un movimiento feminista local —concretamente el de Colima— en una política pública de violencia de pareja: la creación del Centro de Apoyo a la Mujer (1983).2 El objetivo de la investigación fue indagar en qué medida y cómo fue influenciada esta política por las feministas, y cuáles fueron los factores facilitadores u obstaculizadores. El artículo consta de cinco partes. La primera, expone los aspectos conceptuales y metodológicos de la investigación; la segunda, aborda la historia del movimiento feminista de Colima; la tercera, describe el contexto político que prevalecía cuando se llevó a cabo el proceso de toma de decisiones bajo estudio; la cuarta, presenta el proceso de toma de decisiones que condujo a la creación del Cam; la quinta y última, contiene las conclusiones de la investigación.</t>
  </si>
  <si>
    <t xml:space="preserve">Pedro Zamora Briseno </t>
  </si>
  <si>
    <t>Colima, un estado con miedo y arrinconado</t>
  </si>
  <si>
    <t>http://go.galegroup.com/ps/i.do?p=IFME&amp;u=pu&amp;id=GALE|A321680431&amp;v=2.1&amp;it=r&amp;sid=summon&amp;authCount=1</t>
  </si>
  <si>
    <t xml:space="preserve">El gobernador priista de Colima, Mario Anguiano, ha admitido públicamente que la violencia desatada en la entidad se debe a su importancia geografica para los cárteles del narcotráfico y su logística, así como a la pugna por el mercado local de las drogas. Los ciudadanos, víctimas y testigos de asesinatos indiscriminados--incluso de niñas y sacerdotes--, están hartos de esa ausencia de ley y de gobierno. </t>
  </si>
  <si>
    <t>Sostenido por el gobernador de Colima, el procurador resiste acusaciones y demandas de juicio político</t>
  </si>
  <si>
    <t>http://go.galegroup.com/ps/i.do?p=IFME&amp;u=pu&amp;id=GALE|A20903935&amp;v=2.1&amp;it=r&amp;sid=summon</t>
  </si>
  <si>
    <t xml:space="preserve">Partícipe confeso en el "trabajo sucio" contra la guerrilla en los años setenta en el Distrito Federal, y acusado posteriormente de torturador y represor de movimientos sociales en Nayarit --en el sexenio del coronel Rogelio Flores Curiel--, Jesús Antonio Sam López, actual procurador de Justicia de Colima, enfrenta la exigencia de su destitución y enjuiciamiento político, por parte de organizaciones sociales, partidos políticos y diputados, por señalamientos en su contra de violaciones de los derechos humanos, abusos contra el personal bajo su mando y presuntos actos de corrupción desde su cargo público. </t>
  </si>
  <si>
    <t xml:space="preserve">Chávez, Claudia Paulina </t>
  </si>
  <si>
    <t>Cristeros en Colima Machuca. Preciado Zamora, Julia Por las faldas del volcán de Colima: cristeros, agraristas y pacíficos. México</t>
  </si>
  <si>
    <t>Archivo Histórico del Municipio de Colima</t>
  </si>
  <si>
    <t>http://conricyt1.summon.serialssolutions.com/#!/search?bookMark=ePnHCXMw42JgAfZbU1lAm3oMTHUtjUAHIfM5-zgaGILb38aGxoacjOzOoCScCqwIFFLzFIB95MzcRAXfxOSMUmA_XiEAdLBDYkq-QlRiLjAgdBRAe4UTFQLyixSATUqFtMScFCCVkpqjAMzCyYcX5gHZUEOsFJJhJusoJKaDOpzAVlaxQqUCsAt6eG0aMHiL9RR8D6-sALKsFMBDqPkg7fBjLZJBJwSBNLiCDnjNBLowuBR06HA-sPsLcqwjSAf4_oLDaxMVIJtodRQg58TmK4AO9zi8GViE5YPd5wva4pFZkJmPcKGOAmh4EEgamSoUcDMoubmGOHvoluYl5sZDR2ziUUPLmChFAIJge4U</t>
  </si>
  <si>
    <t>La obra posee todos los elementos para convertirse en referencia ineludible de la historiografía regional: es un libro que compara y contrasta la vida rústica de dos zonas prácticamente equidistantes de la ciudad de Colima, si bien ubicadas en regiones opuestas de las laderas del volcán; habla de cómo vivían no sólo los dos propietarios alemanes de sendas haciendas exitosas, sino también de los labriegos que se encontraban allí antes –y que permanecieron anclados en el mismo lugar después– de que los hacendados Arnold Vogel y Enrique Schöndube marcaran con su presencia el destino de ambas comarcas. Nos habla también de cómo los habitantes indígenas de Suchitlán y los mestizos de La Esperanza reaccionaron ante los embates de las políticas pro-agrarias y anticatólicas de los gobiernos de Colima y Jalisco durante los aciagos días de la Cristiada, y cómo se condujeron, años después, frente al reparto de tierras que fomentaron los funcionarios de la Reforma Agraria. Pero por encima de todo, esta obra está escrita con un estilo ameno, sin obviar un estricto apego a las normas académicas.</t>
  </si>
  <si>
    <t xml:space="preserve">Beatriz Bracamontes Ceballos </t>
  </si>
  <si>
    <t xml:space="preserve"> Vehículos de la memoria asociados con el sismo y el desastre de 1941 en la ciudad de Colima, México </t>
  </si>
  <si>
    <t xml:space="preserve">       125 - 142</t>
  </si>
  <si>
    <t>El objetivo de este artículo es evidenciar los vehículos de la memoria re - lacionados con el desastre detonado por el sismo del 15 de abril de 1941, en la ciudad de Colima. La hipótesis establece que, ante la recurrencia de sismos y desastres en una comunidad en particular, la sociedad construye manifestaciones culturales asociadas con la memoria colectiva, las cuales se convierten en vehículos que transportan un recuerdo o un suceso desastroso a través del tiempo para rememorar lo acontecido. Estas manifestaciones culturales no se adquieren al momento de nacer, sino que se aprenden en el contexto de la sociedad como resultado del proceso de enculturación. se planteó la pregunta ¿de qué manera la sociedad perpetuó el recuerdo o la memoria histórica asociada a este desastre? Con el método histórico se recopiló, consultando diversas fuentes históricas, la evidencia de vehículos de la memoria tales como: fotografías, imágenes en movimiento, narrativas, e incluso un poema. Estos hallazgos sugieren que se ha perpetuado la experiencia desastrosa; sin embargo, no se le ha dado utilidad a la memoria histórica como una herramienta informativa y preventiva de desastres desde una perspectiva cultural.</t>
  </si>
  <si>
    <t xml:space="preserve">Paulina Nataly Ochoa Gutiérrez y J. Isaac Uribe Alvarado </t>
  </si>
  <si>
    <t>Sentido de la interacción social mediada por Facebook en un grupo de adolescentes, estudiantes de bachilleratos públicos de Colima, México</t>
  </si>
  <si>
    <t xml:space="preserve">                9-37</t>
  </si>
  <si>
    <t>http://www.culturascontemporaneas.com/contenidos/02%20Interaccion%20mediada%20por%20Facebook%20pp%209-37.pdf</t>
  </si>
  <si>
    <t xml:space="preserve">El objetivo del presente estudio fue explicar el sentido que otorga un grupo de adolescentes a sus interacciones en Facebook. El estudio se llevó a cabo mediante un método cualitativo, desarrollado en dos fases; la primera se desarrolló mediante el uso de la etnografía virtual y la segunda utilizando grupos focales. Los resultados indican que tanto hombres como mujeres recurren a ciertos roles de género para expresar opiniones e interactuar con otros y otras; asimismo, la significación que hacen los y las adolescentes a las interacciones sociales que mantienen en Facebook, se ven influidas por aspectos que caracterizan a la adolescencia, tales como la intensificación de la emocionalidad, la percepción de reconocimiento social a través de lo que comparten en la plataforma y el “like”, el sentido de pertenencia y la presión social, así como la oportunidad de establecer y mantener relaciones empáticas. </t>
  </si>
  <si>
    <t xml:space="preserve">David Oseguera </t>
  </si>
  <si>
    <t xml:space="preserve">Entre bandidos y cristeros. Narrativa lírica popular en la historia de Colima </t>
  </si>
  <si>
    <t>Desacatos</t>
  </si>
  <si>
    <t>http://desacatos.ciesas.edu.mx/index.php/Desacatos/article/view/1544/1271</t>
  </si>
  <si>
    <t>El artículo examina la narrativa lírica y popular en las coplas de corridos sobre bandidos, cristeros y otros personajes de época. Analizamos las formas en que los corridos retratan determinados sucesos y personajes significativos en Colima, México, durante la primera mitad del siglo xx. Con base en el estudio de la estructura y los elementos narrativos de ciertos corridos, encontramos significados sociales enmarcados en hechos y etapas históricas de la región.</t>
  </si>
  <si>
    <t xml:space="preserve">Víctor Valladares Vadillo y Francisco Javier Cárdenas Munguía </t>
  </si>
  <si>
    <t>Interacciones entre Dos Residentes Rurales en el Norte del Valle de Colima (México)</t>
  </si>
  <si>
    <t>Cuadernos de Vivienda y Urbanismo</t>
  </si>
  <si>
    <t>2027-2103</t>
  </si>
  <si>
    <t>http://revistas.javeriana.edu.co/index.php/cvyu/article/viewFile/11173/9769</t>
  </si>
  <si>
    <t>El artículo aborda un tema de fenómenos de impacto de la expansión urbana en el territorio rural y toma como caso de estudio el Valle del Norte de Colima, México. A su vez, busca caracterizar los impactos sociales sobre los habitantes originales de la zona en comparación con los estilos de vida de los nuevos habitantes de las costumbres urbanas. Se caracteriza un análisis teórico que incluye conceptos tales como desarrollo rural, urbanización rural, urbanización del país, desarrollo endógeno, ambitectura, entre otros</t>
  </si>
  <si>
    <t xml:space="preserve">Ciria Margarita Salazar C. y Emilio Gerzaín Manzo Lozano </t>
  </si>
  <si>
    <t>Cuestion de genero, cuestion de cuerpo: deportistas pioneras en Colima</t>
  </si>
  <si>
    <t>Educacion Fisica y Ciencia</t>
  </si>
  <si>
    <t>1514-0105</t>
  </si>
  <si>
    <t>http://go.galegroup.com/ps/i.do?p=IFME&amp;u=pu&amp;id=GALE|A371843841&amp;v=2.1&amp;it=r&amp;sid=summon</t>
  </si>
  <si>
    <t xml:space="preserve">El presente trabajo aborda un análisis hermenéutico del cuerpo femenino de las deportistas pioneras del estado de Colima a partir de testimonios orales de las protagonistas, familiares, entrenadores y amistades de las mismas. La textualidad que proporcionan los testimonios permite un acercamiento a la reconstrucción y explicación del discurso deportivo y el entendimiento del uso del cuerpo en actividades inapropiadas para una sociedad de inicios del siglo XX. </t>
  </si>
  <si>
    <t>Garcia-Ulloa, M.</t>
  </si>
  <si>
    <t>Acuacultura rural en la Costa Sur de Jalisco: caso de estudio</t>
  </si>
  <si>
    <t>Avances en Investigacion Agropecuaria</t>
  </si>
  <si>
    <t xml:space="preserve">              29-48</t>
  </si>
  <si>
    <t>0188-7890</t>
  </si>
  <si>
    <t>http://go.galegroup.com/ps/i.do?p=IFME&amp;u=pu&amp;id=GALE|A240587761&amp;v=2.1&amp;it=r&amp;sid=summon</t>
  </si>
  <si>
    <t xml:space="preserve">La acuicultura ha contribuido desde siempre a la mitigación de la pobreza en áreas rurales cuya subsistencia depende parcial o totalmente de actividades acuícolas, ya sea de extracción o producción. En base a dicho fundamento, se realizó un ciclo de cultivo de tilapia en jaulas en el embalse concesionado a la comunidad de Las Guásimas, Jalisco, para evaluar su potencial de producción y para establecer una alternativa laboral afín a la pesca tradicional que ahí se practica, bajo la supervisión in situ, del personal de un centro de investigación. Bajo condiciones de baja salinidad en el agua, se observó un adecuado crecimiento promedio de los animales (1.2 g/d) sin presentar enfermedades. Los peces alcanzaron la talla mínima de venta (&gt; 150 g) en 81 días de cultivo, logrando un 90% de supervivencia final. Después de la cosecha y venta de todos los peces cultivados, se discuten aspectos de producción (densidad, costos, uso de organismos monosexo, etcétera), sociales (generación de empleos, inclusión de adolescentes y mujeres en el proceso de producción, entre otros) y se identifican problemáticas operativas de diversa índole (limitantes del lugar, formalización en la participación de los miembros de la cooperativa, etcétera), ubicando el cultivo de tilapia en jaulas como una alternativa real y patente con necesidad de apoyo inmediato por parte de programas privados o gubernamentales integrales para mejorar la calidad de vida de comunidades rurales. </t>
  </si>
  <si>
    <t>La Comisión Nacional de los Derechos Humano</t>
  </si>
  <si>
    <t xml:space="preserve">INFORME ESPECIAL SOBRE LOS GRUPOS DE AUTODEFENSA EN EL ESTADO DE MICHOACÁN Y LAS VIOLACIONES A LOS DERECHOS HUMANOS RELACIONADAS CON EL CONFLICTO.   </t>
  </si>
  <si>
    <t xml:space="preserve">La Comisión Nacional de los Derechos Humanos, con fundamento en los artículos 1°, párrafos primero, segundo y tercero, y 102, apartado B, de la Constitución Política de los Estados Unidos Mexicanos; 1°; 6°, fracciones VII y VIII, y 15, fracción VIII, de la Ley de la Comisión Nacional de los Derechos Humanos, así como 174 de su Reglamento Interno, presenta a la opinión pública el Informe especial sobre los grupos de autodefensa en el Estado de Michoacán y las violaciones a los derechos humanos relacionadas con el conflicto. </t>
  </si>
  <si>
    <t>Consejo Indìgena por la Defensa del Territorio de Zacualpan  Colima</t>
  </si>
  <si>
    <t>Caso Zacualpan, Colima</t>
  </si>
  <si>
    <t>http://redtdt.org.mx/wp-content/uploads/2015/03/Informaci%C3%B3n-Caso-Zacualpan.pdf</t>
  </si>
  <si>
    <t>El Consejo Indígena por la Defensa del Territorio de Zacualpan y la organización Bios Iguana, A.C., integrantes de la Red Mexicana de Afectados por la Minería (REMA) y del Movimiento Mesoamericano contra el Modelo Extractivo Minero (M4), permanentemente han actuado en el marco de la legalidad y en total respeto de los derechos humanos y colectivos, de tal manera que la defensa de su pueblo la han realizado a través de acciones legales ante diversas instituciones del Estado Mexicano, mismas que han dado frutos concretos</t>
  </si>
  <si>
    <t>DR</t>
  </si>
  <si>
    <t>Comisión Estatal de los Derechos Humanos</t>
  </si>
  <si>
    <t>Diagnóstico sobre la situación de los Derechos Humanos en el Estado de San Luis Potosí / Secretaría Técnica del Comité coordinador para la elaboración del Diagnóstico [disco compacto]</t>
  </si>
  <si>
    <t>CD-ROM</t>
  </si>
  <si>
    <t>HAGA</t>
  </si>
  <si>
    <t>Ciudadanía</t>
  </si>
  <si>
    <t>P. Huq, Shireen</t>
  </si>
  <si>
    <t>El cuerpo como sitio de lucha: Naripokkho y el movimiento de derechos de mujeres en Bangladesh</t>
  </si>
  <si>
    <t>Ciudadanía incluyente: significados y expresiones</t>
  </si>
  <si>
    <t>Kabeer, Naila</t>
  </si>
  <si>
    <t>Programa Universitario de Estudios de Género</t>
  </si>
  <si>
    <t>173-190</t>
  </si>
  <si>
    <t>Este capítulo se ocup de la experiencia de Naripokkho, una organización de mujeres que busca hacerse de un espacio autónomo para la política feminista en Bangladesh, un espacio que no esté determinado por la agenda de las mujeres y e desarrollo, y que tampoco quede subsumido dentro de la política de partido dominada por los hombres.</t>
  </si>
  <si>
    <t>El cultivo de la ciudadanía desde las bases: Nijera Kori y la movilizacion social en Bangladesh</t>
  </si>
  <si>
    <t>191-208</t>
  </si>
  <si>
    <t>En este capítulo voy a centrarme en Nijera Kori, una organización que es una excepcióna esta regla general, en tant se ha negado definitivamente a dedicarse a ninguna forma de provisión de servicios. A cambio, se dedica por entero en el reforzamiento de las capacidades colectivas de los pobres para demandar derechos.</t>
  </si>
  <si>
    <t>Ansley, Fran</t>
  </si>
  <si>
    <t>Construyendo la ciudadanía sin licencia: la lucha de los inmigrantes indocumentados en Estados Unidos por el sutento y el reconocimiento.</t>
  </si>
  <si>
    <t>209-226</t>
  </si>
  <si>
    <t>La primera sección de este capítulo, proporciona los antecedentes históricos y fáticos de la campaña de Tennessee. La segunda, delinea algunos aspectos importantes de la campaña misma, o más bien de la campaña hasta el verano de 2003, puesto que a historia dista mucho de haber terminado. La tecera sección ofecerá algunas reflexiones y conclusiones tentativas.</t>
  </si>
  <si>
    <t>Dowbor, Monika; José Swazko</t>
  </si>
  <si>
    <t>Innovación y reproducción: repertorios y movilidades organizativas de los movimientos por el derecho a la ciudad en Metrópolis brasileñas</t>
  </si>
  <si>
    <t>Ciudadanía y nuevos actores en grandes ciudades</t>
  </si>
  <si>
    <t>Álvarez Enríquez, Lucía</t>
  </si>
  <si>
    <t>Centro de Investigaciones Interdisciplinarias en Ciencias y Humanidades</t>
  </si>
  <si>
    <t>187-204</t>
  </si>
  <si>
    <t>El texto se divide en dos partes. Al principio exponemos a brevedad las nociones de repertorio de acción y repertorio de organización, señalando sus ventajas como lentes analíticos que no solamente prestan visibilidad a los movimientoss sociales, como son igualente útiles para fines de comparación con movimientos de grandes ciudades en otros países.</t>
  </si>
  <si>
    <t>Sanchez- Mejorada F., María Cristina</t>
  </si>
  <si>
    <t>Por el derecho a la ciudad. Movimientos y luchas urbanas en la Ciudad de México.</t>
  </si>
  <si>
    <t>Ciudadania y nuevos actores en gandes ciudades</t>
  </si>
  <si>
    <t>205-234</t>
  </si>
  <si>
    <t>Sin lugar a dudas, los problemas partículares de un área residencial son los que generan la movilización y formación de grupos y asociaciones vecinales, no obstante, la prblemática y el embate neoliberal es de tal magnitud que lleva a la conformación de redes más amplias que tienen por objeto traspasar el entorno inmediato para atajar y atender la problmática urbana y social de la ciudad, proponiendo e incidiendo en las políticas públicas, y es sobre estas redes, a sus demandas y características de la lucha a las que nos referireos también en este capítulo.</t>
  </si>
  <si>
    <t>Álvarez Enriguez, Lucia</t>
  </si>
  <si>
    <t>Ciudadanía y acceso a los bienes urbanos en la Ciudad de México. El Movimiento Urbano Popular.</t>
  </si>
  <si>
    <t>235-264</t>
  </si>
  <si>
    <t>En los inserstcios de klas fuertes polaridades de la ciudad moderna han surgido numerosas iniciativas de la sociedad civil a través de las cuales se cuestionan los procesos globalizadores en diversos lanos, buscandose generar formas de pertenencia, nuevas propuestas de desarrollo urbano y estrategias diversas de sobreviviencia. Todo ello impacta en la construcción de muy variadas formas de ciudadanía que promueven nuevas modalidades de apropiación de lo producido, de acceso a los bienes banos y de conviviencia civil, en el seno de los propios parámetros de la sociedad global neoliberal.</t>
  </si>
  <si>
    <t>La ciudad y la producción del espacio ciudadano</t>
  </si>
  <si>
    <t>263-290</t>
  </si>
  <si>
    <t>La propuesta teorica de este capítulo es explicar la formación de estos espacios de ciudadanía al mirar la ciudad desde la política, entendida ésta como política contenida o institucional así como su carácter transgresivo y contestatario. Se trata de mirar la ciudad desde prácticas y relaciones de poderqe reconfiguran prácticas y proyectos de ciudadanía, que disputan la hegemonía de la ciudad a través de formas de apropiación del espacio urbano, convertido, como dice Bauman, en un campo de batalla.</t>
  </si>
  <si>
    <t>Pírez, Pedro; Cosacov, Natalia</t>
  </si>
  <si>
    <t>El derecho a la ciudad y la restauración neolibral en Buenos Aires: movilizaciones de sectores populares ("insolventes") y clase media ("solventes")</t>
  </si>
  <si>
    <t>291-312</t>
  </si>
  <si>
    <t>En este estudio asociamos la producción del espacio en la ciudad capitalista con la tensión hacia la mercalizacióny la tendencia a la exclsión de la ciudad como lugar de habitar centralidad. Revisamos dos situaciones de exclusión en la reestructuración neoliberal. Identificamos ds situaciones de negociación-lucha del derecho a la ciudad, con diferente definición de clase, para analizar la manera en que los grupos sociales afectados reaccionan. Intentamos identificar el significado de sus movilizaciones en relación con ese derecho como ciudadanía.</t>
  </si>
  <si>
    <t>Ramirez Sáiz, Juan Manuel</t>
  </si>
  <si>
    <t>Movimientos ciudadanos y democracia: el caso de alianza cívica</t>
  </si>
  <si>
    <t>La democracia de los de abajo en México</t>
  </si>
  <si>
    <t>Alonso, Jorge; Ramírez Sáiz, Juan Manuel</t>
  </si>
  <si>
    <t>Centro de Investigaciones Interdisciplinarias en Humanidades</t>
  </si>
  <si>
    <t>29-52</t>
  </si>
  <si>
    <t>Este ensayo considera el caso del movimiento ciudadano conocido como Alianza Cívica (A.C.). Aparentemente la selección de este caso simplificaría la tarea de precisar el contenido del concepto de ciudadanía y democracia. Pero al detectar a los integrantes de este movimiento, la duda e impresión aludidas resurgen. Porque forman parte de A.C. ciudadanos individuales, asociaciones civiles ONG, grupos y frentes cívicos de diferentes extracciones sociales y posiciones políticas e ideologicas.</t>
  </si>
  <si>
    <t>Olvera Rivera, Alberto J.</t>
  </si>
  <si>
    <t>Transformaciones económicas, cambios políticos y movimientos sociales en el campo: los obstaculos a la democracia en el mundo rural</t>
  </si>
  <si>
    <t>65-90</t>
  </si>
  <si>
    <t>En este capítulo nos situares en dos niveles: por el lado de la acción colectiva, analizaremos la naturaleza de los movimientos sociales agrarios en el México contemporáneo, y por el lado sistémico, estudiaremos los cambios recientes en las instituciones económicas y políticas.</t>
  </si>
  <si>
    <t>Gómez Fonseca, Miguel Angel</t>
  </si>
  <si>
    <t>Un proletariado con historia</t>
  </si>
  <si>
    <t>La clase obrera y el sindicalismo mexicano</t>
  </si>
  <si>
    <t>Alvarez Béjar,Alejandro</t>
  </si>
  <si>
    <t>UNAM- Facultad de Economía</t>
  </si>
  <si>
    <t>273-295</t>
  </si>
  <si>
    <t>Durante los años setenta y principios de los ochenta, el proletariado industrial protagonizó una serie de movimientos laborales que junt con otros movimientos demarcaron una nueva etapa en el movimiento obrero mexicano, mejor conocida como insurgencia obrera. A falta de estudios previos que apoyen un trabajo de investigación más específico, la investigación apuntó hacia la tarea más modesta de realizar un trabajo de síntesis a partir de fuentes muy diversas y nada sintetizadas, con la seguridad de que la recopilación, ordenamiento y análisis de datos dispersos representarían, por sí mismos, una primera e irremplazable aproximación al problema.</t>
  </si>
  <si>
    <t>Sanchez, Jorge Alonso</t>
  </si>
  <si>
    <t>Los signos de un nuevo movimiento social</t>
  </si>
  <si>
    <t>Política y acciones colectivas en el occidente de México</t>
  </si>
  <si>
    <t>Regalado Santillán Jorge</t>
  </si>
  <si>
    <t>Universidad de Guadalajara</t>
  </si>
  <si>
    <t>29-47</t>
  </si>
  <si>
    <t>Los movimientos sciales tienen altibajos. Hay momentos de ascenso y otros de debilitamiento. No todos los movimientos tienen la misma direccionalidad. Los hay promotores de proyectos y existen los que se van desdibujando. Ante una creciente pluralidad se van instituyendo diferentes representatividades. Habría que aclarar que un movimiento social no es propiamenteuna agrupación, sino una compleja forma de acción.</t>
  </si>
  <si>
    <t>Critica de la participación ciudadana: neoliberalismo, democracia y socialismo en el cambio político</t>
  </si>
  <si>
    <t>Ciudadanía, espacio público y ciudad</t>
  </si>
  <si>
    <t>Treviño Carrillo, Ana Elena; De la Rosa Rodríguez, José Javier</t>
  </si>
  <si>
    <t>UACM</t>
  </si>
  <si>
    <t>337-403</t>
  </si>
  <si>
    <t>La participación política en México se ha visto atravesada por los movimientos sociales en México y a través del posicionamiento político de los actores</t>
  </si>
  <si>
    <t>Cisneros Puebla, César</t>
  </si>
  <si>
    <t>"Del proceso ciudadano al habla en interacción"</t>
  </si>
  <si>
    <t>65-108</t>
  </si>
  <si>
    <t>De la Rosa Rodríguez, José Javier</t>
  </si>
  <si>
    <t>Participación ciudadana y capital social</t>
  </si>
  <si>
    <t>404-424</t>
  </si>
  <si>
    <t>¿Construcción de ciudadanía? Reflexiones sobre la política de participación ciudadana en la Ciudad de México</t>
  </si>
  <si>
    <t>291-336</t>
  </si>
  <si>
    <t>Arditi, Benjamín</t>
  </si>
  <si>
    <t>El circuito de la política. Un propuesta para el financiamiento público de organizaciones sociales</t>
  </si>
  <si>
    <t>Participación y espacio público</t>
  </si>
  <si>
    <t>Bolos, Silvia</t>
  </si>
  <si>
    <t>75-90</t>
  </si>
  <si>
    <t>La exposición del texto consistirá en dar una mirada rápida a las coordenadas básicas del modelo liberal democrático y su concepción de la política como representación territorial. En segundo lugar se abordarán algunos factores que explican la ampliación de la política hacia la sociedad civil,tales como el surgimiento de movimientos sociales y la llamada teoría de la sobrecarga del gobierno o de la ingobernabilidad. Ambos factores están vinculados con el desarrollo de nuevos canales de participación, que si bien están relacionados con la representación territorial. Por último se introducirá la discusión acerca del posible financiamiento público de las organizaciones sociales, algo análogo al financiamiento público de los partidos políticos establecidos en las leyes electorales.</t>
  </si>
  <si>
    <t>Treviño, Ana H</t>
  </si>
  <si>
    <t>Participación en el espacio público. Notas para discusión</t>
  </si>
  <si>
    <t>91-113</t>
  </si>
  <si>
    <t>Este trabajo presenta algunos puntos de reflexón a fin de discutir aspectos centrales de las grandes metropolis con relación a sus expresiones sociales. El primero de ellos es el planteamiento sobre la ciudad y lo urbano, el segundo remite a la exclusión de los pobladores del conjunto de servicios públicos; el tercero al refiere a la periferia urbana, un cuarto punto aborda el tópico sobre la participación en espacios urbanos, para finalizar con algunas líneas que contribuyan a acrecentar el debate sobre los actores en los espacios públicos.</t>
  </si>
  <si>
    <t>Espacios ciudadanos</t>
  </si>
  <si>
    <t>133-144</t>
  </si>
  <si>
    <t>e, los procesos sociales. La segunda tiene como objeto describir la transformación de las prácticas de ciudadanía como un fenómeno generalizado en las naciones como en las ciudades. Ambas perspectivas revaloran una relación íntima: la que se da entre ciudadanía y ciudad.</t>
  </si>
  <si>
    <t>Sánchez-Mejorada, María C.</t>
  </si>
  <si>
    <t>La política del Gobierno del Distrito Federal hacia las organizaciones de la sociedad civil</t>
  </si>
  <si>
    <t>147-177</t>
  </si>
  <si>
    <t>Este trabajo es una propuesta de balance de la política del gobierno de la ciudad hacia las organizaciones civiles, poniendo especial énfasis en el análisis en los espacios definidos y los mecanismos de intervención de los organismos civiles en el diseño de las políticas sociales y la implementación conjunta de diversos pogramas sociales.</t>
  </si>
  <si>
    <t>Zazueta Villegas, Ricardo</t>
  </si>
  <si>
    <t>Aspectos generales de la participación ciudadana</t>
  </si>
  <si>
    <t>En este capítulo da un panirama general sobre la participación ciudadana y su relación estrecha con el entendimiento y configuración de los movimientos sociales.</t>
  </si>
  <si>
    <t>El proceso participativo y la apropiación del espacio público en el Distrito Federal</t>
  </si>
  <si>
    <t>Participación y Democracia en la Ciudad de México</t>
  </si>
  <si>
    <t>CEIICH-UNAM</t>
  </si>
  <si>
    <t>131-149</t>
  </si>
  <si>
    <t>La participación ciudadana se ha extendido y sus acciones son actualmente innegables. La ovilización ciudadana y su participación en distintas esferas ha dado lugar a numerosas expresions colectivas y a diversas formas organizativas; ha puesto de manifiesto las necesidades de distintos grupos de la sociedad, ha puesto en práctica nuevos mecanismos de negociación y ha abierto espacios para la gestión de demandas, que se originan y funcionan a través de vías externas a las de las instancias oficiales.</t>
  </si>
  <si>
    <t>Cuéllar Vázquez, Angélica</t>
  </si>
  <si>
    <t>Qué ha cambiado y qué permanece en los movimientos sociales urbanos del Distrito Federal (una aproximación)</t>
  </si>
  <si>
    <t>149-170</t>
  </si>
  <si>
    <t>Las organizaciones sociales en la Ciudad de México: entre la articipación social y la participación ciudadana</t>
  </si>
  <si>
    <t>Ciudadanía, Poder político y gobierno</t>
  </si>
  <si>
    <t>Universidad Autónoma de Puebla</t>
  </si>
  <si>
    <t>29-44</t>
  </si>
  <si>
    <t>Ramírez, María Clemencia</t>
  </si>
  <si>
    <t>La política del reconocimiento y la ciudadanía en el Puntamayo y La Baja Caucana: el caso del movimiento cocalero de 1996</t>
  </si>
  <si>
    <t>Democratizar la democracia. Los caminos de la democracia participativa</t>
  </si>
  <si>
    <t>Sousa Santos, Boventura de</t>
  </si>
  <si>
    <t>FCE</t>
  </si>
  <si>
    <t>148-185</t>
  </si>
  <si>
    <t>El capítulo del libro habla sobre cómo se configura la petición de el respeto a los derechos por parte de cultivadores y recolectores de coca en protesta por a fumigación de sus cultivos de coca por parte del gobierno de Samper. Esto generó mesas de participación y vinculación con el gobierno de Samper par lograr el reconocimiento de la democracia paricipativa.</t>
  </si>
  <si>
    <t>Regalado, Jorge</t>
  </si>
  <si>
    <t>Luchas sociales contra del despojo del territorio y los recursos naturales en Jalisco, México</t>
  </si>
  <si>
    <t>Agua, terriotorio y medio ambiente. España y América Latina: políticas públicas y participación ciudadana.</t>
  </si>
  <si>
    <t>Navarro García, Jesús Raúl</t>
  </si>
  <si>
    <t>129-226</t>
  </si>
  <si>
    <t>En este capítulo se abordan las relaciones que existen entre los movimientos sociales y la luchas por los derechos culturales y sobre patrimonio territorial al que tienen derecho las personas quehabitan en esa zona de Jalisco, y cómo se enmarcan en el contexto mundial de la cración de vínculos con el gobierno y el capital, que permite el despojo.</t>
  </si>
  <si>
    <t>Richter Morales, Ulrich</t>
  </si>
  <si>
    <t>El movimiento inignado</t>
  </si>
  <si>
    <t>De la protesta a la participación ciudadana</t>
  </si>
  <si>
    <t>Océano</t>
  </si>
  <si>
    <t>79-107</t>
  </si>
  <si>
    <t>El personaje del año 2011, el manifestante, representa una clase de movimiento social que debe ser materia de un apartado. A raíz de dicha movilización , se han publicado múltiples textos sobre el indignado, en particular en España. En razón de ello, no es posible dejar de analizar este movimiento, así que empezaremos a revisar a quiénes se les llama indignados.</t>
  </si>
  <si>
    <t>Dagnino, Evangelina</t>
  </si>
  <si>
    <t>Todas las personas tenemos derechos, pero… conceptos de ciudadanía en pugna en Brasil</t>
  </si>
  <si>
    <t>Ciudadanía incluyente:significados y expresiones</t>
  </si>
  <si>
    <t>UNAM- PUEG</t>
  </si>
  <si>
    <t>157-172</t>
  </si>
  <si>
    <t>Para entender el significado completo de la redefinición de ciudadanía, es importante examinar los conceptos de la mismo que antes imperaban en Brasil y el contexto histórico en el que surgieron, pues esta redefinición y los rumbos específicos que tomó fueron parte de una lucha para enfrentarse y desmantelar los conceptos anteriores y las prácticas que los motivaron.</t>
  </si>
  <si>
    <t>ABA</t>
  </si>
  <si>
    <t>Derechos humanos y comunidad</t>
  </si>
  <si>
    <t>Derechos ciudadanos</t>
  </si>
  <si>
    <t>Mesa, Delmonte, Luis</t>
  </si>
  <si>
    <t>El pueblo quiere que caiga el régimen: protestas sociales y conflictos en África del norte y en Medio Oriente.</t>
  </si>
  <si>
    <t>San Luis Potosí: El Colegio de San Luis</t>
  </si>
  <si>
    <t>Rangel, Silva, José Alfredo. Ruiz, Medrano, Carlos Rubén</t>
  </si>
  <si>
    <t>Discursos públicos, negociaciones y estrategias de lucha colectiva. Aportaciones al estudio de las movilizaciones sociales en México, Siglo XVIII y XIX.</t>
  </si>
  <si>
    <t>Contreras Alcántara, Javier</t>
  </si>
  <si>
    <t>La experiencia de la democracia : cambio político y conceptual en el México contemporáneo / Javier Contreras Alcántara</t>
  </si>
  <si>
    <t>Uribe, Soto, María de Lourdes</t>
  </si>
  <si>
    <t>Prostitutas, rateras y pulqueras : resistencias, poder y control social durante el porfiriato en la ciudad de San Luis Potosí</t>
  </si>
  <si>
    <t>San Luis Potosí: Universidad Autónoma de San Luis Potosí</t>
  </si>
  <si>
    <t>García, López, Edgar Josué</t>
  </si>
  <si>
    <t>Introducción a la construcción de cultura de participación : Participación, Currículum y Educación Superior</t>
  </si>
  <si>
    <t>San Luis Potosí: Universidad del Centro de México</t>
  </si>
  <si>
    <t>Ruíz, Medrano, Carlos Ruben</t>
  </si>
  <si>
    <t>Los otros rebeldes novohispanos. Imaginarios, discursos y cultura política de la subversión y la resistencia</t>
  </si>
  <si>
    <t>San Luis Potosí: Colegio de San Luis</t>
  </si>
  <si>
    <t>Gamez, Moises</t>
  </si>
  <si>
    <t>Cohesión, movilizaciones y tenacidad : trabajadores y empresas en la minería y la metalurgia potosinas, 1880-1926</t>
  </si>
  <si>
    <t>Martínez, Javier</t>
  </si>
  <si>
    <t>El acecho conservador y el oportunismo político : derroteros del movimiento estudiantil de la U.A. S. L. P. 1970-1983</t>
  </si>
  <si>
    <t>San Luis Potosí, San Luis Potosí</t>
  </si>
  <si>
    <t>Rosillo, Martínez, Alejandro</t>
  </si>
  <si>
    <t>Derechos Políticos como derechos fundamentales : regulación internacional y local</t>
  </si>
  <si>
    <t>San Luis Potosí, San Luis Potosí : Consejo Estatal Electoral y de Participación Ciudadana de San Luis Potosí</t>
  </si>
  <si>
    <t>Vargas, Cuéllar, Marco Iván</t>
  </si>
  <si>
    <t>Participación y ciudadanía competente</t>
  </si>
  <si>
    <t>Bensusán, Graciela; Middlebrook, Kevin</t>
  </si>
  <si>
    <t>Sindicatos y política en México: cambios, continuidades y contradicciones</t>
  </si>
  <si>
    <t>UAM Xoch</t>
  </si>
  <si>
    <t>978-607-477-938-7</t>
  </si>
  <si>
    <t>Este libro analiza los cambios, continuidades y contradicciones que han caracterizado la política laboral en México desde la década de 1980. Dada la importancia del régimen establecido de as relaciones laborales para los procesos que afectaron al sindicalismo durante este periodo, el capítulo uno revisa el régimen de relaciones entre el Estado y los trabajadores institucionalizado durante los años posteriores a la Revolución Mexicana de 1910 a 1920. Sostiene en particular que los líderes políticos que buscaban mediarla participación de los trabajadores en asuntos nacionales forjaron arreglos jurídicos y administrativos para regular las relaciones sociales de producción capitalista como una alianza política con los elementos dirigentes del naciente movimiento obrero.</t>
  </si>
  <si>
    <t>Lima Torrado, Jesús</t>
  </si>
  <si>
    <t>Desobediencia civil y objeción de conciencia</t>
  </si>
  <si>
    <t>Centro Nacional de Derechos Humanos</t>
  </si>
  <si>
    <t>El presente libro es partde de una compilación sobre tematicas orientadas a la construcción de los Derechos humanos, en este se habla de la importancia de la desobediencia civil y la objeción de conciencia en la construción de temas básicos sobre Derechos Humanos, así como dejar por sentado el precedente del logro de estos.</t>
  </si>
  <si>
    <t>INR</t>
  </si>
  <si>
    <t>Andrés, Piqueras Infante</t>
  </si>
  <si>
    <t>Las identidades colectivas frente a los retos de la mundialización capitalista. Dos casos de estudio en México</t>
  </si>
  <si>
    <t>Revista Mexicana de Ciencias Políticas y Sociales</t>
  </si>
  <si>
    <t>95-118</t>
  </si>
  <si>
    <t>22/06/2017</t>
  </si>
  <si>
    <t>Derechos humanos</t>
  </si>
  <si>
    <t>Aguayo Quezada, Sergio</t>
  </si>
  <si>
    <t>Seguridad nacional y derechos humanos.pdf</t>
  </si>
  <si>
    <t>79-96</t>
  </si>
  <si>
    <t>http://www.revistas.unam.mx/index.php/rmcpys/article/view/49300</t>
  </si>
  <si>
    <t>En este artículo se analiza la relación entre un Estado autoritario y la promoción y defensa de los derechos humanos en México. En su exposición, el autor va abordando las distintas etapas de desarrollo de tal relación. Así, inicia con un repaso histórico para ejemplificar de qué manera se transgredían los derechos humanos por parte del aparato gubernamental y cómo el mismo justificaba tal violación para pasar luego al porqué de las reacciones tan débiles que la comunidad internacional tuvo al respecto. Asimismo, el artículo muestra el surgimiento de las ONGs en México, sus propósitos e impacto en la tesis estatal de la “seguridad nacional”. El autor concluye con algunas reflexiones acerca de las causas del relajamiento de los controles autoritarios mexicanos y la aparición, función y repercusión de la Comisión Nacional de Derechos Humanos (CNDH).</t>
  </si>
  <si>
    <t>Cuellar Vázquez, Angélica</t>
  </si>
  <si>
    <t>Legalidad y justicia R100.pdf</t>
  </si>
  <si>
    <t>177-193</t>
  </si>
  <si>
    <t>http://www.revistas.unam.mx/index.php/rmcpys/article/view/49117</t>
  </si>
  <si>
    <t>El artículo desarrolla la forma en que los trabajadores de Ruta-100 construyeron las nociones de legalidad y justicia en un contexto particular. Se analiza este caso porque el proceso de quiebra de la empresa Ruta-100 y la desaparición del sindicato en 1995, animado por un conflicto político, violentó toda la normatividad jurídica. La construcción de estas nociones en el mundo simbólico de los trabajadores, más que construirse en el proceso jurídico que se siguió, estuvo mediada por las relaciones laborales establecidas entre el sindicato y la empresa y por una relación patrimonial entre los dirigentes y los trabajadores. Se utilizan fuentes de primera mano como entrevistas y testimonios.</t>
  </si>
  <si>
    <t>Vélez Rivera, Ramiro Alberto</t>
  </si>
  <si>
    <t>Ciencias sociales, movimientos sociales y políticas públicas</t>
  </si>
  <si>
    <t>AGO.USB</t>
  </si>
  <si>
    <t>515-533</t>
  </si>
  <si>
    <t>1657-8031</t>
  </si>
  <si>
    <t>Las ciencias sociales contextualizan el estudio de los movimientos sociales, considerando que aportan y fundamentan teorías y métodos sociales que permiten observar los procesos de configuración política, histórica y territorial de estos movimientos. En este contexto es apropiado recorrer el ámbito de las disciplinas, de la teoría social y del método para explicar los elementos de contacto teórico y disciplinar de las ciencias sociales con los movimientos sociales, entendidos como objetos de estudio.</t>
  </si>
  <si>
    <t>Velázquez García, Mario Alberto</t>
  </si>
  <si>
    <t>La violenciay los movimientos socialesen el gobierno de Vicente Fox, 2001-2002</t>
  </si>
  <si>
    <t>Región y sociedad</t>
  </si>
  <si>
    <t>https://regionysociedad.colson.edu.mx:8086/index.php/rys/article/view/639/781</t>
  </si>
  <si>
    <t>El objetivo del presente artículo es analizar el movimiento social contra la construcción del aeropuerto en San Salvador Atenco entre 2001 y 2002. Este movimiento es la primera movilización social que enfrenta el presidente Vicente Fox. Se examinan los recursos utilizados en sus acciones, lo que incluye la utilización de la violencia y las consecuencias que tuvo para la imagen presidencial; se emplea la teoría de movilización de recursos para observar las formas de manifestación utilizadas frente al Estado.</t>
  </si>
  <si>
    <t>Hoyo Arana José Luis</t>
  </si>
  <si>
    <t>El movimiento estudiantil: actualidad y retrospectiva</t>
  </si>
  <si>
    <t>177-8</t>
  </si>
  <si>
    <t>255-275</t>
  </si>
  <si>
    <t>En este trabajo, el autor aclara que antes de que nos preguntemos que es un movimiento estudiantil, tenemos que conocer la naturaleza de la institución donde aquél nace: la universidad. Desde la Alta Edad Media, comenta, la universidad se ha caracterizado por su estructura corporativa. Esto implica un cierto aislamiento de la universidad respecto al exterior. Además, como una corporación, la universidad significa jerarquía y privilegios. Estos dos elementos pueden llegar a ser peligrosos cuando la universidad es penetrada por los políticos.
 De hecho, la invasión política de la esfera de la ciencia genera una terrible deformación de la noción de autonomía. Así, jerarquía, privilegios y aislamiento forman una mezcla explosiva: la universidad pierde su naturaleza de fuente de conocimiento, tornándose parcela de corrupción. Ciertamente, una universidad libre no debe divorciarse de la realidad; sin embargo, la interacción y retroalimentación sociales tienen que evolucionar, significando ideas maduras y no anacronismos utópicos. En síntesis, concluye el autor, la universidad tiene que generar confianza social, empezando por ella misma.
 http://www.revistas.unam.mx/index.php/rmcpys/article/view/48959</t>
  </si>
  <si>
    <t>Waldman Mitnick Gilda</t>
  </si>
  <si>
    <t>Los movimientos estudiantiles de 1968 y 1999: contextos históricos y reflexiones críticas</t>
  </si>
  <si>
    <t>277-293</t>
  </si>
  <si>
    <t>Este artículo analiza comparativamente los contextos históricos en los cuales se desenvolvieron en México los movimientos estudiantiles en los años de 1968 y 1999. El texto se centra en las condiciones económicas, políticas y culturales presentes en las décadas de los sesenta y noventa para explicar el surgimiento y las características de cada uno de los movimientos y enfatizar las nociones de "futuro" existentes en cada uno de los contextos analizados.
 http://www.revistas.unam.mx/index.php/rmcpys/article/view/48927</t>
  </si>
  <si>
    <t>Gadea Carlos A.</t>
  </si>
  <si>
    <t>Emancipación y pragmatismo de los movimientos indígenas contemporáneos. Los cambios en las prácticas políticas radicales</t>
  </si>
  <si>
    <t>188-9</t>
  </si>
  <si>
    <t>17-37</t>
  </si>
  <si>
    <t>Es posible detectar ciertas transformaciones en las dinámicas de acción, estrategias y demandas en los actuales movimientos indígenas. Al observarse los que vienen actuando en Brasil y en México, se ha podido constatar que se está produciendo una especie de transición, ambigua y reversible, hacia una lógica de acción que anuncia que los códigos y reglas que habían funcionado como articuladores y puntos estables de orientación emancipatoria algunos años atrás están en una irreversible crisis. El presente trabajo trata de contemplar estos cambios que diseñan nuevas prácticas políticas radicales de dicho sujeto social, abordando tres discusiones centrales: la diferencia cultural y los reclamos indígenas consecuentes; la supuesta dicotomía entre emancipación y pragmatismo; y, finalmente, las características actuales de las lógicas estratégicas e identitarias de los movimientos indígenas en la actualidad.
 http://www.revistas.unam.mx/index.php/rmcpys/article/view/42411</t>
  </si>
  <si>
    <t>Heriberto Cairo Carou, Rosa María de la Fuente Fernández</t>
  </si>
  <si>
    <t>La autonomía territorial y la cuestión etnonacional de los pueblos indígenas: ¿se descoloniza el poder en México?</t>
  </si>
  <si>
    <t>39-70</t>
  </si>
  <si>
    <t>Este ensayo tiene como objetivo principal plantear los problemas ligados a la adopción de la autonomía territorial como el modelo de territorialidad política capaz de satisfacer las demandas de grupos étnicos culturalmente diferenciados y, a la vez, salvaguardar la soberanía del Estado-nación. Se aborda el análisis de la “colonialidad del poder” y se cuestiona hasta qué punto las estrategias indígenas de autonomía territorial luchan contra ella. De manera especial se estudiarán las demandas de autonomía territorial planteadas por las organizaciones indígenas en México, contrastándolas con algunas otras experiencias en Norteamérica y el Pacífico
 http://www.revistas.unam.mx/index.php/rmcpys/article/view/42412</t>
  </si>
  <si>
    <t>Velasco Cruz Saúl</t>
  </si>
  <si>
    <t>La autonomía indígena en México. Una revisión del debate de las propuestas para su aplicación práctica</t>
  </si>
  <si>
    <t>71-99</t>
  </si>
  <si>
    <t>Este artículo explora las tres principales propuestas de autonomía que fueron planteadas y discutidas por diferentes actores en los momentos de mayor importancia que alcanzó el movimiento indígena mexicano, entre el levantamiento zapatista de 1994 y la aprobación de la reforma constitucional en materia de derechos y cultura indígena en 2001. Con base en seis aspectos fundamentales, el autor compara y expone los postulados centrales de las propuestas de autonomía regional, comunal y municipal. Finalmente, plantea la importancia de analizar con detenimiento los aspectos de estas propuestas para imaginar la posible solución a las demandas indígenas actuales.
 http://www.revistas.unam.mx/index.php/rmcpys/article/view/42414</t>
  </si>
  <si>
    <t>Pérez Ruiz Maya Lorena</t>
  </si>
  <si>
    <t>El movimiento indígena nacional. ¿Único actor capaz de “destrabar” el conflicto?</t>
  </si>
  <si>
    <t>103-119</t>
  </si>
  <si>
    <t>Este artículo trata sobre la situación de los derechos indígenas en el conflicto entre el EZLN y el gobierno federal mexicano. Se busca demostrar cómo el contenido jurídico de las reformas constitucionales —empleadas en diversos momentos para impulsar u obstaculizar el diálogo y la negociación con los zapatistas a lo largo del conflicto— ha quedado subordinado a una disputa de orden político y militar. Asimismo, y en el contexto posterior a los ataques terroristas del 11 de septiembre de 2001 en Estados Unidos, se analizan las opciones del movimiento indígena nacional mexicano para conseguir sus derechos y contribuir, al mismo tiempo, al acercamiento entre el EZLN y el gobierno federal.
 http://www.revistas.unam.mx/index.php/rmcpys/article/view/42415</t>
  </si>
  <si>
    <t>Valladares de la Cruz Laura Raquel</t>
  </si>
  <si>
    <t>Democracia y derechos indios en México: la ciudadanía multicultural como modelo de paz</t>
  </si>
  <si>
    <t>121-146</t>
  </si>
  <si>
    <t>Las luchas indias por el reconocimiento de sus derechos colectivos y por la instauración de un modelo político que podríamos enmarcar en la llamada “ciudadanía multicultural” tiene ya varias décadas, y aunque se han registrado avances en términos de reconocimientos constitucionales, éstos aún no responden a las demandas de establecer regímenes autonómicos en diferentes regiones del país. Por su parte, el gobierno mexicano ha asumido un discurso político donde la pluralidad y la tolerancia son asumidas como parte de la política pública; sin embargo, la nueva ley indígena de julio de 2001 y los programas gubernamentales sitúan a los indígenas del país como menores de edad sujetos de una política asistencial, lo que aleja la posibilidad de reconocerlos como actores políticos.
 http://www.revistas.unam.mx/index.php/rmcpys/article/view/42416</t>
  </si>
  <si>
    <t>Lemos Igreja Rebeca</t>
  </si>
  <si>
    <t>Justicia y diferencia étnica. El reconocimiento étnico en el contacto de los grupos indígenas migrantes en la ciudad de México con la administración de justicia capitaliana</t>
  </si>
  <si>
    <t>169-189</t>
  </si>
  <si>
    <t>En este trabajo, la autora examina la situación de los indígenas migrantes de la ciudad de México, específicamente los mazahuas, otomís y triquis, que se han confrontado intensamente con la administración de justicia del Estado mexicano por problemas causados por la venta no autorizada en el comercio ambulante, la delincuencia, la drogadicción y por los conflictos internos, en general familiares, que ocurren en los grupos. En la búsqueda de solución para estos conflictos, tanto por parte de los aparatos de justicia del Estado como por parte de los grupos indígenas, se pone en discusión la categorización de “indígena”. Este artículo procura reflexionar cómo en el escenario del conflicto entre justicia e indígenas se combinan la cuestión social y étnica y cómo en la lucha por un reconocimiento étnico en los procesos judiciales se observan nuevos discursos y agentes de mediación.
 http://www.revistas.unam.mx/index.php/rmcpys/article/view/42419</t>
  </si>
  <si>
    <t>Fernández Christlieb Paulina</t>
  </si>
  <si>
    <t>El EZLN y la GBI en Chiapas: derechos indígenas contra corporaciones trasnacionales</t>
  </si>
  <si>
    <t>213-265</t>
  </si>
  <si>
    <t>El planteamiento central de este trabajo de investigación es que la guerra en Chiapas continúa, porque detrás de la negativa del Estado mexicano a respetar y garantizar constitucionalmente los derechos de los pueblos indígenas reconocidos en los Acuerdos de San Andrés, están los intereses de corporaciones trasnacionales sobre los recursos naturales estratégicos, que se localizan en el territorio del sureste mexicano. Cerrado el camino legal, cancelada la salida política, y decretado el fin del conflicto, el gobierno federal mantiene en marcha —a la vez que niega— una guerra de baja intensidad, mientras el Ejército Zapatista de Liberación Nacional, en respuesta, sin renunciar a las armas, se ha dedicado a llevar a la práctica los derechos indígenas, consolidando la organización de las comunidades bases de apoyo en los municipios autónomos y reorganizando sus relaciones con la sociedad civil nacional e internacional.
 http://www.revistas.unam.mx/index.php/rmcpys/article/view/42421</t>
  </si>
  <si>
    <t>Padilla Ramos Raquel</t>
  </si>
  <si>
    <t>El río en la vida de los Yaquis</t>
  </si>
  <si>
    <t>Diario de campo</t>
  </si>
  <si>
    <t>Moreno José Luis</t>
  </si>
  <si>
    <t>La lucha por el agua de los Yaquis</t>
  </si>
  <si>
    <t>13 - 20</t>
  </si>
  <si>
    <t>Luna Romero Mario</t>
  </si>
  <si>
    <t>No dejar rastro para dejar huella</t>
  </si>
  <si>
    <t>20 - 22</t>
  </si>
  <si>
    <t>Jiménez Gutierrez Fernado</t>
  </si>
  <si>
    <t>La defensa de las aguas del río Yaquí ¿Por qué?</t>
  </si>
  <si>
    <t>22-23</t>
  </si>
  <si>
    <t>Moctezuma Zamarrrón José Luis</t>
  </si>
  <si>
    <t>Lengua y cultura como factores de resistencia e identidiad étinca Yaquis</t>
  </si>
  <si>
    <t>24-31</t>
  </si>
  <si>
    <t>Velasco Toro José</t>
  </si>
  <si>
    <t>Autonomía y territorialidad entre los Yaquis de Sonora, México</t>
  </si>
  <si>
    <t>32-40</t>
  </si>
  <si>
    <t>Padilla Ramos Raquel; José Luis Moctezuma Zamarrón</t>
  </si>
  <si>
    <t>La masacre de la sierra de Mazatán. Yaquis itinerantes entre el campo de batalla, la sala de un museo y el sepulcro de honor</t>
  </si>
  <si>
    <t>41-47</t>
  </si>
  <si>
    <t>Díaz De León, Torres, Leticia</t>
  </si>
  <si>
    <t>Veinte años de los tribunales agrarios</t>
  </si>
  <si>
    <t>Revista THEMIS</t>
  </si>
  <si>
    <t>I</t>
  </si>
  <si>
    <t>Páginas 16-17</t>
  </si>
  <si>
    <t>http://www.derecho.uaslp.mx/Documents/Revista%20THEMIS/THEMIS9.pdf</t>
  </si>
  <si>
    <t>Aguilar, Esparza, José Juan</t>
  </si>
  <si>
    <t>Antorchismo: ¿Qué tanto sabemos de él?</t>
  </si>
  <si>
    <t>II</t>
  </si>
  <si>
    <t>Páginas 12-14</t>
  </si>
  <si>
    <t>http://www.derecho.uaslp.mx/Documents/Revista%20THEMIS/THEMIS2.pdf</t>
  </si>
  <si>
    <t>Hernández, Hernández, Oscar Misael</t>
  </si>
  <si>
    <t>Mujeres, masculinidad y Revolución en Tamaulipas</t>
  </si>
  <si>
    <t>Revista Ciencia UAT</t>
  </si>
  <si>
    <t>IV</t>
  </si>
  <si>
    <t>Páginas 44-48</t>
  </si>
  <si>
    <t>http://www.revistaciencia.uat.edu.mx/index.php/CienciaUAT/article/view/244/110</t>
  </si>
  <si>
    <t>Hernández, Hernándes, Oscar Misael</t>
  </si>
  <si>
    <t>Los hombres de la Revolución en Tamaulipas</t>
  </si>
  <si>
    <t>V</t>
  </si>
  <si>
    <t>Páginas 30-35</t>
  </si>
  <si>
    <t>http://www.revistaciencia.uat.edu.mx/index.php/CienciaUAT/article/view/113</t>
  </si>
  <si>
    <t>Díaz, Rodríguez, Juan</t>
  </si>
  <si>
    <t>El profesor Carrera Torres y la rebelión campesina de La Perdida en noviembre de 1908</t>
  </si>
  <si>
    <t>Páginas 54-60</t>
  </si>
  <si>
    <t>http://www.revistaciencia.uat.edu.mx/index.php/CienciaUAT/article/view/110</t>
  </si>
  <si>
    <t>Fuentes, Díaz, Antonio</t>
  </si>
  <si>
    <t>Narcotráfico y autodefensa comunitaria en “Tierra Caliente”, Michoacán, México</t>
  </si>
  <si>
    <t>X</t>
  </si>
  <si>
    <t>Páginas 68-82</t>
  </si>
  <si>
    <t>http://www.revistaciencia.uat.edu.mx/index.php/CienciaUAT/article/view/644</t>
  </si>
  <si>
    <t>Galván, Tello, María del Cármen</t>
  </si>
  <si>
    <t>Alcances del principio pro persona en las recomendaciones, opiniones, directrices y pronunciamientos de organismos internacionales protectores de derechos humanos</t>
  </si>
  <si>
    <t>Revista CienciaAcierta</t>
  </si>
  <si>
    <t>Páginas 12-16</t>
  </si>
  <si>
    <t>http://www.posgradoeinvestigacion.uadec.mx/Documentos/cienciacierta/CC41.pdf</t>
  </si>
  <si>
    <t>Benavides, Martínez, Juan José</t>
  </si>
  <si>
    <t>Revuelta general y represión ejemplar. Los motines de 1767 en San Luis Potosí</t>
  </si>
  <si>
    <t>Revista del Colegio de San Luis</t>
  </si>
  <si>
    <t>VI</t>
  </si>
  <si>
    <t>Páginas 40-72</t>
  </si>
  <si>
    <t>http://ojs.colsan.edu.mx/ojs/index.php/COLSAN/article/view/677/pdf%20bn</t>
  </si>
  <si>
    <t>Hatch, Kuri, Gonzalo. Schmidt, Nevdedovich, Samuel. Carrillo, Rivera, José Joel</t>
  </si>
  <si>
    <t>Elementos de análisis de la propuesta de Ley General de Aguas en México
 a partir del Derecho Humano al Agua y sus repercusiones en el quehacer
 científico, docente y en la investigación</t>
  </si>
  <si>
    <t>Revista Colegio de San Luis</t>
  </si>
  <si>
    <t>VIII</t>
  </si>
  <si>
    <t>http://ojs.colsan.edu.mx/ojs/index.php/COLSAN/article/view/668/pdf</t>
  </si>
  <si>
    <t>Gómez, Suárez, Águeda</t>
  </si>
  <si>
    <t>CONTEXTOS Y ACTORES: OPORTUNIDADES POLÍTICAS
 Y MOVILIZACIONES ÉTNICAS EN AMÉRICA LATINA</t>
  </si>
  <si>
    <t>Revista Internacional de Ciencias Sociales y
 Humanidades, SOCIOTAM</t>
  </si>
  <si>
    <t>XIII</t>
  </si>
  <si>
    <t>Páginas 95-126</t>
  </si>
  <si>
    <t>http://www.redalyc.org/articulo.oa?id=65413204</t>
  </si>
  <si>
    <t>PIEDRAS DESPUÉS DEL ALBOROTO.
 LOS LÍMITES DE LA MOVILIZACIÓN CAMPESINA:
 EL CASO DE UN GRUPO CAMPESINO
 EN EL SUR DE TAMAULIPAS</t>
  </si>
  <si>
    <t>julio-diciembre
 2003</t>
  </si>
  <si>
    <t>Páginas 149-169</t>
  </si>
  <si>
    <t>Vargas, Hernández, José G.</t>
  </si>
  <si>
    <t>NEOCOLONIALISMO, RESISTENCIA, CRISIS
 Y TRANSFORMACIÓN DEL ESTADO</t>
  </si>
  <si>
    <t>julio-diciembre 2005</t>
  </si>
  <si>
    <t>XV</t>
  </si>
  <si>
    <t>Páginas 155-183</t>
  </si>
  <si>
    <t>Blanco, García, Ana Isabel</t>
  </si>
  <si>
    <t>¿CON QUÉ SUEÑA UNA FEMINISTA?
 SOBRE CONCILIACIÓN DE VIDA LABORAL Y FAMILIAR</t>
  </si>
  <si>
    <t>enero-junio 2007</t>
  </si>
  <si>
    <t>XVII</t>
  </si>
  <si>
    <t>Páginas 47-65</t>
  </si>
  <si>
    <t>Pimiental, Hequihua, José Luis; Velázquez, Machuca, Martha A.; Palerm, Viqueira, Jacinta</t>
  </si>
  <si>
    <t>CAPACIDAD ORGANIZATIVA Y PARTICIPACIÓN SOCIAL EN EL ABASTO DE AGUA DOMÉSTICA EN COMUNIDADES RURALES DEL VALLE DE ZAMORA, MICHOACÁN</t>
  </si>
  <si>
    <t>julio-diciembre 2012</t>
  </si>
  <si>
    <t>XII</t>
  </si>
  <si>
    <t>Páginas 147-164</t>
  </si>
  <si>
    <t>Riaño, González, Vila Lucía/Pérez, Valle, Laura</t>
  </si>
  <si>
    <t>Participación ciudadana y derechos humanos de la infancia en Colombia a partir de la Constitución de 1991</t>
  </si>
  <si>
    <t>Revista Sociedad, Estado y Territorio</t>
  </si>
  <si>
    <t>julio-diciembre 2014</t>
  </si>
  <si>
    <t>III</t>
  </si>
  <si>
    <t>Páginas 51-71</t>
  </si>
  <si>
    <t>Tamayo Flores-Alatorre, Sergio</t>
  </si>
  <si>
    <t>Modernización y ciudadanía. El Estado, los empresarios y el PAN frente al movimiento estudiantil de 1968</t>
  </si>
  <si>
    <t>Sociológica</t>
  </si>
  <si>
    <t>septiembre-diciembre</t>
  </si>
  <si>
    <t>49-82</t>
  </si>
  <si>
    <t>0187-0173</t>
  </si>
  <si>
    <t>http://www.redalyc.org/articulo.oa?id=305026670004</t>
  </si>
  <si>
    <t>En este trabajo describe la forma como el Estado encaró los inminentes cambios de la modernización y de las prácticas de ciudadanía frente a los acontecimientos suscitados por el conflicto entre el movimiento estudiantil y el gobierno de Díaz Ordaz. Se subraya el contexto en el cual se desarrolló el movimiento, y no tanto la dinámica intrínseca de éste. Asimismo, se observan los acontecimientos desde la perspectiva de otros actores sociales y políticos, que fueron protagonistas del periodo de la modernización industrial: el Estado y los empresarios, a los que se agrega el Partido Acción Nacional, cuya práctica y discurso comenzaba a hacer mella en la cambiante sociedad civil de entonces. Tales argumentaciones se ligan al revisar las prácticas de ciudadanía que implicaron la relación Estado-sociedad civil, el ejercicio de los derechos y la participación ciudadana</t>
  </si>
  <si>
    <t>Soto Galindo, José Antonio</t>
  </si>
  <si>
    <t>De dioses y de hombres. Movimientos sociales y dominación política.</t>
  </si>
  <si>
    <t>mayo-agosto</t>
  </si>
  <si>
    <t>205-233</t>
  </si>
  <si>
    <t>http://www.redalyc.org/articulo.oa?id=305024759008</t>
  </si>
  <si>
    <t>Este ensayo versa sobre las relaciones y convivencias entre los movimientos sociales y la dominación política. En él nos preguntamos: ¿qué queda realmente, en términos sociales y políticos, detrás de los actos épicos e incluso heroicos de los participantes en movimientos sociales?; ¿en qué medida estos actos colectivos participan en los procesos de superación de inadecuaciones entre ciertas prácticas sociales y el ejercicio del poder?; ¿cuánto coadyuvan los movimientos sociales en los procesos de reducción e institucionalización de los conflictos y tensiones sociales y políticos?; ¿en qué medida el poder esconde en la médula de los movimientos sociales los mecanismos de la dominación autoritaria y su legitimación social?</t>
  </si>
  <si>
    <t>Estrada Saavedra, Marco</t>
  </si>
  <si>
    <t>Sistema de protesta: política, medios y el #YoSoy 132</t>
  </si>
  <si>
    <t>83-123</t>
  </si>
  <si>
    <t>http://www.redalyc.org/articulo.oa?id=305031707004</t>
  </si>
  <si>
    <t>13/07/2017</t>
  </si>
  <si>
    <t>En este artículo me ocupo del proceso de constitución del #YoSoy 132 como sistema de protesta. Con base en un trabajo de campo entre integrantes de este movimiento en diferentes instituciones de educación superior del Distrito Federal, después de reseñar el contexto en el que se constituyó este movimiento, enseguida describo su organización, el proceso de adhesión personal, y los hábitos informativos de sus integrantes. Asimismo me ocupo de sus demandas, sus tensiones y conflictos internos, esquema de observación e identidad. Por último, concluyo este artículo con una serie de reflexiones sobre el significado del 132 para la democracia. PALABRAS CLAVE: movimientos sociales, sistemas sociales, medios</t>
  </si>
  <si>
    <t>Marcone, Julieta</t>
  </si>
  <si>
    <t>Las razones de la desobediencia civil en las sociedades democráticas</t>
  </si>
  <si>
    <t>Andamios</t>
  </si>
  <si>
    <t>abril</t>
  </si>
  <si>
    <t>El objetivo de este trabajo es demostrar que, ante el descrédito cada vez más generalizado de los partidos, de los representantes populares y de los funcionarios gubernamentales, la desobediencia civil constituye un resorte fundamental del dispositivo simbólico de los estados democráticos de derecho. La desobedienci civil activa dos de los principios legitimadores del orden democrático: la soberanía popular y el reconocimiento mutuo del derecho a tener derechos. Por ello, contribuye por una parte a salvaguardar y expandir los derechos, y por otra a ampliar el horizonte democrático.</t>
  </si>
  <si>
    <t>Espacios de ciudadanía, espacios de conflicto</t>
  </si>
  <si>
    <t>pp. 11-40</t>
  </si>
  <si>
    <t>La pregunta que se formula es: ¿de qué manera las prácticas ciudadanas transforman e influyen históricamente concepciones culturales y formas de organización societal? Y más aún: ¿de qué manera lo hacen a través de la acción de actores estratégicos, como el Estado, los empresarios y los movimientos sociales, en un país semiperiférico, como México, que entra acelerada y violentamente en un nuevo modelo de desarrollo? La respuesta señala a los ciudadanos organizados como los nuevos sujetos colectivos que transforman a e influyen en la sociedad, por la vía de constituir espacios ciudadanos. Éstos se definen como un campo de conflicto que testifica, a veces dramáticamente, la resistencia a la dominación, la desigualdad y la injusticia. Es el espacio político, real y metafórico, donde se sitúa hoy la lucha social</t>
  </si>
  <si>
    <t>Construcción de nuevas formas de participación ciudadana</t>
  </si>
  <si>
    <t>Ciudades</t>
  </si>
  <si>
    <t>enero-marzo</t>
  </si>
  <si>
    <t>16-24</t>
  </si>
  <si>
    <t>0187-8611</t>
  </si>
  <si>
    <t>El artículo pretende estudiar las relaciones expuestas en las líneas anteriores en un conjunto de municipios mexicanos; algunos de ellos representan casos de experiencias innovadoras en la vinculación gobierno-sociedad así como en la participación de la población a tavés de sus organizaciones.</t>
  </si>
  <si>
    <t>Leetoy, Salvador; Lemus Delgado, Daniel</t>
  </si>
  <si>
    <t>Imaginarios sociales e identidades poscoloniales en la Revolución de las Sombrillas</t>
  </si>
  <si>
    <t>65-93</t>
  </si>
  <si>
    <t>Este artículo analiza la relación entre las demandas de la Revolución de las Sombrillas por una democracia plena en Hong Kong y la construcción de un imaginario social poscolonial sobre el cual se confecciona la identidad del movimiento. Además de discursos de autodeterminación, autonomía y soberanía, proponemos que estas manifestaciones son determinadas por un mimetismo poscolonial que funciona como discurso de resistencia ante la hegemonía política del gobierno chino. Concluimos que éste es parte de un continuum de movimientos sociales hongkoneses, que adecua el pasado colonial y el nacionalismo chino con estructuras políticas y sociales del presente global</t>
  </si>
  <si>
    <t>Rendón Corona, Armando</t>
  </si>
  <si>
    <t>Los retos de la democracia participativa</t>
  </si>
  <si>
    <t>183-211</t>
  </si>
  <si>
    <t>El artículo trata sobre distintas modalidades de participación social en el espacio público no estatal y estatal, bajo las formas de control social, cogobierno y ciudadanización controlada por el Estado. Plantea las dificultades para el desarrollo de la democracia participativa según se presentan en las experiencias de Brasil, Bolivia, Perú, Argentina y Colombia. Algunos de los temas definitorios son la redistribución del poder hacia la sociedad y los sectores populares excluidos, el establecimiento de políticas de equidad y desarrollo que eleven las condiciones de vida de la población; la autonomía de la organización social y la construcción de instituciones de participación social, que constituyen una vía para la democratización del Estado y la sociedad, desde los planos local y temáticas particulares hasta la formulación de una perspectiva nacional.</t>
  </si>
  <si>
    <t>Wuest, Jeanine</t>
  </si>
  <si>
    <t>Democracia y desafío medioambiental en México. Riesgos, retos y opciones en la nueva era de la globalización, de Miriam Alfie Cohen</t>
  </si>
  <si>
    <t>275-279</t>
  </si>
  <si>
    <t>Torres, Ariceaga, María Noemí</t>
  </si>
  <si>
    <t>Grimaldo, Sánchez, Emilio José</t>
  </si>
  <si>
    <t>http://ninive.uaslp.mx/jspui/bitstream/i/3770/1/MDH1SER01601.pdf</t>
  </si>
  <si>
    <t>Zárate, Madrid, Rita Angélica</t>
  </si>
  <si>
    <t>Mujeres indígenas. Prácticas de reapropiación, empoderamiento y emancipación desde un feminismo indígena</t>
  </si>
  <si>
    <t>http://ninive.uaslp.mx/jspui/bitstream/i/3758/1/MDH1MUJ01501.pdf</t>
  </si>
  <si>
    <t>Cuéllar, Ochoa, Claudia Elizabeth</t>
  </si>
  <si>
    <t>http://ninive.uaslp.mx/jspui/bitstream/i/3773/1/MDH1PSC01501.pdf</t>
  </si>
  <si>
    <t>Manzano, Pineda, Ulises</t>
  </si>
  <si>
    <t>http://ninive.uaslp.mx/jspui/bitstream/i/3835/3/MCA1PCR01301.pdf</t>
  </si>
  <si>
    <t>López, García, Noé Yahir</t>
  </si>
  <si>
    <t>Vázquez, Saldaña, Marco Homero</t>
  </si>
  <si>
    <t>Ordás, Ramirez, Alejandra</t>
  </si>
  <si>
    <t>Sermeño Quezada, Angel</t>
  </si>
  <si>
    <t>UNAM</t>
  </si>
  <si>
    <t>Universidad Nacional Autónoma de México</t>
  </si>
  <si>
    <t>Tesis maestría</t>
  </si>
  <si>
    <t>16/07/2017</t>
  </si>
  <si>
    <t>http://www.bib.uia.mx/tesis/pdf/014567/014567.pdf</t>
  </si>
  <si>
    <t>AY</t>
  </si>
  <si>
    <t>Hernández Rodríguez Juan Enrique</t>
  </si>
  <si>
    <t>Colegio de la frontera norte</t>
  </si>
  <si>
    <t>Mendiola González Guadalupe</t>
  </si>
  <si>
    <t>Ploennig Del Castillo Ehrhardt</t>
  </si>
  <si>
    <t>Fernández Tapia Joselito</t>
  </si>
  <si>
    <t>Migración internacional, ciudadanía e integración: percepciones, derechos y prácticas ciudadanas de los peruanos y argentinos en la ciudad de México, 1970-2009</t>
  </si>
  <si>
    <t>Borunda Escobedo José Eduardo</t>
  </si>
  <si>
    <t>Monsiváis Carrillo Carlos Alejandro</t>
  </si>
  <si>
    <t>Nava García Tania</t>
  </si>
  <si>
    <t>Llamas Mangin Yuritzi</t>
  </si>
  <si>
    <t>Müller Peter</t>
  </si>
  <si>
    <t>Castillo Pérez Erandi Amor</t>
  </si>
  <si>
    <t>Herrera Chávez Abril</t>
  </si>
  <si>
    <t>Trejo Sánchez Mariana</t>
  </si>
  <si>
    <t>Silva Quiróz Yolanda</t>
  </si>
  <si>
    <t>De León López Rita</t>
  </si>
  <si>
    <t>Becerra Santana Juan Antonio</t>
  </si>
  <si>
    <t>La participación ciudadana en el fondo de aportaciones para la infraestructura social municipal: los ayuntamientos de Santiago Ixcuintla y Rosamorada, Nayarit, 2008-2011.</t>
  </si>
  <si>
    <t>Escobedo de la Torre Jesús Miguel</t>
  </si>
  <si>
    <t>Rodríguez Lepure Ana Lucía</t>
  </si>
  <si>
    <t>Gestión local e intergubernamental de los residuos sólidos urbanos. Una evaluación de las “buenas prácticas” en los municipios mexicanos</t>
  </si>
  <si>
    <t>Arellano Llamas Kenia</t>
  </si>
  <si>
    <t>Maria Dolores Paris Pombo, Gabriel Pérez Duperou y Guillermo Yriza Barbosa.</t>
  </si>
  <si>
    <t>Márquez Méndez Carolina Irene</t>
  </si>
  <si>
    <t>Revaloración de la vida: la comunidad p´urhépecha de Cherán, Michoacán ante la violencia, 2008-2016</t>
  </si>
  <si>
    <t>Cruz Pérez Nallely Itzel</t>
  </si>
  <si>
    <t>Piña Mata Carlos Alberto</t>
  </si>
  <si>
    <t>Baltazar Cruz Alberto Isai</t>
  </si>
  <si>
    <t>Vivir de paso y mirando al norte identidades y comunidades móviles y contingentes en el tránsito migratorio centroamericano</t>
  </si>
  <si>
    <t>López Bautista Beatriz Margarita</t>
  </si>
  <si>
    <t>Guzmán Noh Gertrudis</t>
  </si>
  <si>
    <t>Salgado Locela Luz Helena</t>
  </si>
  <si>
    <t>Palma Aviña Olivia</t>
  </si>
  <si>
    <t>Camacho Vera Joaquín Huitzilihuitl</t>
  </si>
  <si>
    <t>Galicia Bretón Mora Fabiola</t>
  </si>
  <si>
    <t>González Galván Paula Caryan</t>
  </si>
  <si>
    <t>La introducción de hornos ecológicos en una comunidad ladrillera: factores de adopción y resistencia al cambio tecnológico</t>
  </si>
  <si>
    <t>Moreno Trujillo Guadalupe Mayra</t>
  </si>
  <si>
    <t>Reyes Maya Oscar Iván</t>
  </si>
  <si>
    <t>Arrazola Ovando Emmanuel</t>
  </si>
  <si>
    <t>Ramírez Caraza Jorge Luis</t>
  </si>
  <si>
    <t>Medrano Villalobos Gerardo</t>
  </si>
  <si>
    <t>Comunidades consumidoras de heroína. Los discursos ocultos sobre el placer</t>
  </si>
  <si>
    <t>Muñoz Vélez René Javier</t>
  </si>
  <si>
    <t>En el más allá: un estudio de la música y cultura metalera en Tijuana.</t>
  </si>
  <si>
    <t>Pedraza Mandujano Joel</t>
  </si>
  <si>
    <t>Medina Estrada Isaura</t>
  </si>
  <si>
    <t>Domínguez Pérez César Arturo</t>
  </si>
  <si>
    <t>Un análisis económico costo-beneficio del etanol en México</t>
  </si>
  <si>
    <t>Leal Jiménez Claudia</t>
  </si>
  <si>
    <t>Gobernanza, clubes de migrantes y programa 3 x1: la transparencia y la rendición de cuentas en el manejo de remesas colectivas</t>
  </si>
  <si>
    <t>Gallardo García Enrique David</t>
  </si>
  <si>
    <t>Solís Lizama Mirian</t>
  </si>
  <si>
    <t>Molina Escobar Noemy Margarita</t>
  </si>
  <si>
    <t>Asociaciones de migrantes y formas intangibles de capital para el desarrollo. Un estudio comparativo de dos localidades salvadoreñas de posguerra</t>
  </si>
  <si>
    <t>Frausto Ortega Jesús</t>
  </si>
  <si>
    <t>Lizárraga Bustamante Gilberto Martín</t>
  </si>
  <si>
    <t>Collins Kimberly Rita</t>
  </si>
  <si>
    <t>La capacidad del gobierno local y la calidad de vida en la frontera de los estados unidos y México: el caso de Caléxico y Mexicali</t>
  </si>
  <si>
    <t>Hernández Vega Leticia</t>
  </si>
  <si>
    <t>Efectos de las remesas colectivas: el desarrollo comunitario en Jamay y Tecolotlán, Jalisco</t>
  </si>
  <si>
    <t>Camberos Urbina Alfonso</t>
  </si>
  <si>
    <t>Ortiz Paniagua Carlos Francisco</t>
  </si>
  <si>
    <t>La pesca en el lago de Pátzcuaro, arreglos institucionales y política pesquera: 1990-2004</t>
  </si>
  <si>
    <t>Ortiz Pech Rafael</t>
  </si>
  <si>
    <t>Determinantes macroeconómicos para el envío de remesas hacia México</t>
  </si>
  <si>
    <t>Morales Males Pablo Patricio</t>
  </si>
  <si>
    <t>González Aguirre José Igor Israel</t>
  </si>
  <si>
    <t>Hernández Santiago Cuitláhuac</t>
  </si>
  <si>
    <t>Moctezuma Longoria José Miguel</t>
  </si>
  <si>
    <t>Rodríguez Valdez Adriana Abimelec</t>
  </si>
  <si>
    <t>Mario Alarcón Barragán</t>
  </si>
  <si>
    <t>Universidad Autonoma de Chihuahua</t>
  </si>
  <si>
    <t>Héctor Ivan Olivas González</t>
  </si>
  <si>
    <t>La doble nacionalidad como el reconocimiento jurídico de una nación trasnacional</t>
  </si>
  <si>
    <t>Sergio Iván Sánchez Reáza</t>
  </si>
  <si>
    <t>Julio César Santacruz Favela</t>
  </si>
  <si>
    <t>Mecanismos de participación ciudadana plebiscito y referéndum</t>
  </si>
  <si>
    <t>Hugo Becerra Ramírez</t>
  </si>
  <si>
    <t>Derecho político - electoral propuesta de modelo jurídico para las figuras de participación ciudadana</t>
  </si>
  <si>
    <t>Miriam Selene Pazos Domínguez</t>
  </si>
  <si>
    <t>José Alarcón Ornelas</t>
  </si>
  <si>
    <t>Derecho electoral democracia, derecho electoral de la constitucionalidad y derechos humanos</t>
  </si>
  <si>
    <t>Rogelio Aldaz Moreno</t>
  </si>
  <si>
    <t>Jerónimo Homero Martínez Baeza</t>
  </si>
  <si>
    <t>La dignidad humana una construcción ético-política que busca fundamentar los derechos humanos</t>
  </si>
  <si>
    <t>María Guadalupe Estrada López Collada</t>
  </si>
  <si>
    <t>Aldo Ranulfo Rivera Borunda</t>
  </si>
  <si>
    <t>La modificación constitucional energética y su trascendencia en los derechos humanos</t>
  </si>
  <si>
    <t>Rodolfo Ignacio Ortiz García</t>
  </si>
  <si>
    <t>Jesús Flores Durán</t>
  </si>
  <si>
    <t>Susana Rios Velasco Carrasco</t>
  </si>
  <si>
    <t>Mecanismos legales y constitucionales para la protección al débil</t>
  </si>
  <si>
    <t>Saúl Arnulfo Martínez Campos</t>
  </si>
  <si>
    <t>Saul A. Martínez Campos</t>
  </si>
  <si>
    <t>Hazel Eugenia Hoffmann Esteves</t>
  </si>
  <si>
    <t>Javier Arturo Hall López</t>
  </si>
  <si>
    <t>Yadira del Rocío Rico Pérez</t>
  </si>
  <si>
    <t>Javier Palos Rodríguez</t>
  </si>
  <si>
    <t>Atención integral al adulto mayor en la comunidad</t>
  </si>
  <si>
    <t>David Neder Suárez</t>
  </si>
  <si>
    <t>Josè Alfredo Esparza Pedroza</t>
  </si>
  <si>
    <t>Jaime Talavera García</t>
  </si>
  <si>
    <t>Situación actual y competitividad de ejidos y comunidades forestales en el estado de Jalisco</t>
  </si>
  <si>
    <t>Carlos Baudel Manjarrez Domínguez autor</t>
  </si>
  <si>
    <t>Anabel Fernández Noriega</t>
  </si>
  <si>
    <t>Leslie Arely Corona Hernández</t>
  </si>
  <si>
    <t>Nathiel Sarahy Salcido Castillo autor</t>
  </si>
  <si>
    <t>María Ivonne Armendaríz Ortíz</t>
  </si>
  <si>
    <t>Taira Isabel Martínez González</t>
  </si>
  <si>
    <t>Sindi Paola Aguilar Salas</t>
  </si>
  <si>
    <t>Tesina</t>
  </si>
  <si>
    <t>27/06/2017</t>
  </si>
  <si>
    <t>http://oreon.dgbiblio.unam.mx/F/CT2AS84PTAJHQF74EPLVXI1UG4CGYMN73RF9I29LSQE34KEQHB-53952?func=full-set-set&amp;set_number=009942&amp;set_entry=000001&amp;format=999</t>
  </si>
  <si>
    <t>López López, Erika Liliana</t>
  </si>
  <si>
    <t>Tesis doctoral</t>
  </si>
  <si>
    <t>http://oreon.dgbiblio.unam.mx/F/CT2AS84PTAJHQF74EPLVXI1UG4CGYMN73RF9I29LSQE34KEQHB-25374?func=full-set-set&amp;set_number=010381&amp;set_entry=000004&amp;format=999</t>
  </si>
  <si>
    <t>Sanchez Serrano, Evangelina</t>
  </si>
  <si>
    <t>http://oreon.dgbiblio.unam.mx/F/CT2AS84PTAJHQF74EPLVXI1UG4CGYMN73RF9I29LSQE34KEQHB-32870?func=full-set-set&amp;set_number=010498&amp;set_entry=000011&amp;format=999</t>
  </si>
  <si>
    <t>Bolaños Cossio, Andrea Isabel</t>
  </si>
  <si>
    <t>El papel de la sociedad civil en la defensa de los derechos humanos del pueblo palestino</t>
  </si>
  <si>
    <t>Tesis de licenciatura</t>
  </si>
  <si>
    <t>http://oreon.dgbiblio.unam.mx/F/CT2AS84PTAJHQF74EPLVXI1UG4CGYMN73RF9I29LSQE34KEQHB-03280?func=full-set-set&amp;set_number=010587&amp;set_entry=000002&amp;format=999</t>
  </si>
  <si>
    <t>López Merlin, Angelica</t>
  </si>
  <si>
    <t>http://oreon.dgbiblio.unam.mx/F/CT2AS84PTAJHQF74EPLVXI1UG4CGYMN73RF9I29LSQE34KEQHB-45569?func=full-set-set&amp;set_number=010587&amp;set_entry=000003&amp;format=999</t>
  </si>
  <si>
    <t>Colchero Aragones, Patricia</t>
  </si>
  <si>
    <t>http://oreon.dgbiblio.unam.mx/F/CT2AS84PTAJHQF74EPLVXI1UG4CGYMN73RF9I29LSQE34KEQHB-58998?func=full-set-set&amp;set_number=010774&amp;set_entry=000012&amp;format=999</t>
  </si>
  <si>
    <t>Aracena Mora, Iver Andrés</t>
  </si>
  <si>
    <t>http://oreon.dgbiblio.unam.mx/F/CT2AS84PTAJHQF74EPLVXI1UG4CGYMN73RF9I29LSQE34KEQHB-02716?func=full-set-set&amp;set_number=011202&amp;set_entry=000001&amp;format=999</t>
  </si>
  <si>
    <t>Piceno Hernández, Mónica</t>
  </si>
  <si>
    <t>La cartografía colaborativa como herramienta para la defensa del territorio y los bienes comunes en Cherán, Michoacán</t>
  </si>
  <si>
    <t>http://oreon.dgbiblio.unam.mx/F/CT2AS84PTAJHQF74EPLVXI1UG4CGYMN73RF9I29LSQE34KEQHB-18281?func=full-set-set&amp;set_number=011450&amp;set_entry=000001&amp;format=999</t>
  </si>
  <si>
    <t>Flores Mérida, Antony; Martínez Mendoza, Sarelly; Lisbona Guillén, Miguel</t>
  </si>
  <si>
    <t>Ciberciudadanía y sociedad red local: configuraciones de las relaciones de poder en ambientes digitales</t>
  </si>
  <si>
    <t>Universidad Autónoma de Chiapas</t>
  </si>
  <si>
    <t>http://148.222.32.3/F/5AD8D6JBJSEXRCHQ8F977R72CP344E3EPA5C99Y8MTREVA6J49-07430?func=full-set-set&amp;set_number=007579&amp;set_entry=000003&amp;format=999</t>
  </si>
  <si>
    <t>148.222.32.3 Library Catalog</t>
  </si>
  <si>
    <t>xxx F567C</t>
  </si>
  <si>
    <t>Zarco Ortiz, Ernesto Antonio; Zebadúa Carbonell, Juan Pablo</t>
  </si>
  <si>
    <t>Mampos, jotos y gays. La agencia homosexual y la estructuración de ciudadanías emergentes en Tuxtla Gutiérrez, Chiapas</t>
  </si>
  <si>
    <t>http://148.222.32.3/F/5AD8D6JBJSEXRCHQ8F977R72CP344E3EPA5C99Y8MTREVA6J49-07882?func=full-set-set&amp;set_number=007579&amp;set_entry=000035&amp;format=999</t>
  </si>
  <si>
    <t>xxx Z353M</t>
  </si>
  <si>
    <t>Vázquez Jiménez, Rosa; Madrigal Frias, Luis; López Suárez, Ma Gabriela</t>
  </si>
  <si>
    <t>xxx</t>
  </si>
  <si>
    <t>Vásquez Henestrosa, Luis Antonio; Martínez Mendoza, Sarelly; Lisbona Guillén, Miguel</t>
  </si>
  <si>
    <t>Luis Antonio Vásquez Henestrosa</t>
  </si>
  <si>
    <t>http://148.222.32.3/F/QLSCLA7N87EN9YC6FLBB6TF1LD5TH9GUVYK2U68M4X5HKE89VQ-09658?func=full-set-set&amp;set_number=007669&amp;set_entry=000043&amp;format=999</t>
  </si>
  <si>
    <t>xxx V376C</t>
  </si>
  <si>
    <t>Tapia Payan, Claudia</t>
  </si>
  <si>
    <t>Universidad Autonoma del Estado de México</t>
  </si>
  <si>
    <t>http://sistemabibliotecario.uaemex.mx/janium-bin/detalle.pl?Id=20170706154444</t>
  </si>
  <si>
    <t>LAS 29 .T375 2003</t>
  </si>
  <si>
    <t>CASTILLO MAGALLON, JORGE</t>
  </si>
  <si>
    <t>MS C3 1999-2</t>
  </si>
  <si>
    <t>Enqiquez Espinoza, Juliana Margarita</t>
  </si>
  <si>
    <t>El movimiento campesino de Tequixqueac en l985</t>
  </si>
  <si>
    <t>LAS 29 .E675 1990</t>
  </si>
  <si>
    <t>López Corona, Horacio de Jesús; Valdez Ordoñez, Sandy</t>
  </si>
  <si>
    <t>LCO 14 .L510 2010</t>
  </si>
  <si>
    <t>Fuentes Montes de Oca, Enriqueta Patricia</t>
  </si>
  <si>
    <t>Universidad Autónoma del Estado de México</t>
  </si>
  <si>
    <t>Ensayo licenciatura</t>
  </si>
  <si>
    <t>LSO 14 .F 209 2015</t>
  </si>
  <si>
    <t>Juárez Toledo, Raúl</t>
  </si>
  <si>
    <t>MAP 14 .J156 2013</t>
  </si>
  <si>
    <t>Corona Ramos, Araceli</t>
  </si>
  <si>
    <t>LSO 33 .C676 2007</t>
  </si>
  <si>
    <t>Woldenberg, Karakowsky José</t>
  </si>
  <si>
    <t>Totales</t>
  </si>
  <si>
    <t>General</t>
  </si>
  <si>
    <t>Ponencias</t>
  </si>
  <si>
    <t>Capitulo de libro</t>
  </si>
  <si>
    <t>Libros</t>
  </si>
  <si>
    <t>Artículos</t>
  </si>
  <si>
    <t>Tesis</t>
  </si>
  <si>
    <t>Sitios web</t>
  </si>
  <si>
    <t>Entradas</t>
  </si>
  <si>
    <t>Antiguo</t>
  </si>
  <si>
    <t>Reciente</t>
  </si>
  <si>
    <t>Total autores</t>
  </si>
  <si>
    <t>Cap_Lib</t>
  </si>
  <si>
    <t>Art_Rev</t>
  </si>
  <si>
    <t>Este trabajo hace una revisión de la esfera de acciones federales en materia  de derechos humanos en México, en un marco temporal del 2000 hasta el 2008, tomando como eje las acciones del Poder Ejecutivo, la oficina de la Alta Comisionada para los Derechos Humanos de Naciones Unidas, así como la sociedad civil especializada en la materia. Las políticas públicas en derechos humanos, son una necesidad en un contexto de consolidación democrática, y la ausencia de las mismas es un indicador de lo que falta en un sistema acorde, por un lado, a estándares internacionales, y por otro a los avances de la misma democracia.Sobre las condiciones sociales y apoyo público podemos decir que la necesidad de apropiación de la sociedad hacia el tema de los derechos humanos como un eje fundamental para su justiciabilidad y para su exigibilidad, se vincula a la apropiacióndel tema. En el caso del Programa Nacional es desde un sector de la sociedad civil y académicos especializados en la materia que se ha abordado y se da seguimiento al tema, pero no desde una demanda social amplia. Ello resta fuerza y presión para colocar el tema en la agenda pública</t>
  </si>
  <si>
    <t>Santos Elizondo, Servando; García Guerrero, Carlos; Rodríguez Luna Estanislao; Gaona M., José Antonio</t>
  </si>
  <si>
    <t>NUEVA CULTURA SINDICAL</t>
  </si>
  <si>
    <t>Encuentro internacional sindicalismo y democracia</t>
  </si>
  <si>
    <t>UANL</t>
  </si>
  <si>
    <t>http://cdigital.dgb.uanl.mx/la/1020111732/1020111732.PDF</t>
  </si>
  <si>
    <t xml:space="preserve">Esbozo histórico del movimiento obrero en México </t>
  </si>
  <si>
    <t>E l Sindicato de Trabajadores de la Universidad Autónoma de Nuevo León da comienzo a una serie editorial l titulad a CUADERNOS DE EDUCACION SINDICAL, con e l propósito o de contribuir a elevar el conocimiento socia l y político sobre nuestra historia, la cultura nacional, y las  luchas ancestrales de los trabajadores mexicanos. Nuestro propósito consiste en lograr un  acopio de información general sobre estos temas para que los trabajadores universitarios  sean conscientes, cada vez más, del contexto histórico en que su organización sindical actúa y se desarrolla. Los materiales s recopilado s par a integrar este ESBOZO HISTORICO DEL MOVIMIENTO OBRERO EN MEXICO, han sido tomados de dos fuentes diversas. El ensayo que en sí forma el cuerpo del cuaderno fue presentado como ponencia a la Primera Asamblea Nacional Ordinaria del Congreso del Trabajo (celebrada durante los días 8, 9 y 1 0 - de julio de 1978, en México D.F.), y publicada en un Suplemento especial de Aniversario del diario nacional en junio de 1981.</t>
  </si>
  <si>
    <t>Los pleitos por la tierra entre los indios y los hacendados del partido de Tolimán: Querétaro, 1793-1808</t>
  </si>
  <si>
    <t xml:space="preserve">Los pleitos por la tierra entre los indios y los hacendados del partido de Tolimán. Querétaro, 1793-1808, de  Juan Ricardo Jiménez Gómez, es una obra que estudia un caso particular del proceso social y económico que se dio durante el periodo colonial de pérdida de las tierras comunales a manos de  la oligarquía terrateniente.
Los acontecimientos centrales de esta historia ocurrieron en 1806 en una región agreste de la Sierra Gorda, en los confines del corregimiento de Querétaro. El administrador de la hacienda de Ajuchitlán, al frente de un batallón de soldados y de algunos peones de su hacienda avanzó hasta los cinco pueblos de San Miguel, San Pablo y San Antonio, así como a la cabecera del partido de San Pedro Tolimán para restaurar el orden y apresar a los que consideraban responsables de un despojo violento de tierras de la primera. 
En el libro se presenta un corpus de los procesos judiciales concernientes al asunto, con la intención de que el lector esté en posibilidad de percibir, de manera más directa, los hechos vertidos en los mismos y haga sus propias conclusiones.
</t>
  </si>
  <si>
    <t>En este ensayo, la maestra Jaime Garza, nos presenta desde una posición crítica e independiente, que ha mantenido inquebrantable, a lo largo de su vi^ da magisterial, los nuevos roles que los cambios operados en el curso de nuestro siglo, específicamente, los suscitados en las última s décadas, han exigido a la mujer. Roles que conllevan a una toma de conciencia que rompe toda una tradición cultural que la colocaba como objeto, como elemento excluyente de toda participación en la vida económica, política y educativa de la sociedad; para convertirse en sujeto activo, en lucha incesante y solidaria con el hombre, en la búsqueda y creación de los principios de un nuevo orden social, libre de injusticias, atropellos, hambre y marginación.</t>
  </si>
  <si>
    <t>La situación de los trabajadores interesó a don Venustiano Carranza, el 12 de diciembre de 1914, se ocupó de su mejoramiento económico y social, adicionando al Plan de Guadalupe, en su artículo segundo, medidas para mejorar las condiciones de los peones rurales, obreros y mineros, etc. Más tarde, en 1914, los carrancistas reabrieron la Casa del Obrero Mundial (COM) que para ese entonces era una de las organizaciones obreras más importantes; la COM se había caracterizado por no colaborar con ningún gobierno, sin embargo, apoyó la lucha revolucionaria  de Carranza por considerarla más cercana a sus ideales. El texto aborda la participación de esta organización durante la lucha revolucionaria, en distintos escenarios enuncia no solo la lucha armada sino también la propagación de sus ideales, esto como un momento crucial en la historia de la lucha por los derechos laborales en México.</t>
  </si>
  <si>
    <t xml:space="preserve">El movimiento obrero mexicano ha consolidado en gran medida la historia de este país y ha dado cauce a que e l sistema económico actual transite por caminos de estabilidad y recuperación. Soledad Olvera recopila, con marcado conocimiento de causa y conciencia de clase, los pasos de los acontecimientos que tuvieron como escenario diversa s ciudades de la república. Más de 100 años de lucha por obtener un mejor nivel de vida. </t>
  </si>
  <si>
    <t>La proyección de Monterrey a nivel nacional e internacional se ha dado a través de la importancia e influencia que mantiene en la economía y sociedad mexicana, una agrupación familiar -con base industrial bastante extensa pero homogénea e identificare, comúnmente conocida como "El Grupo Monterrey". En la última década ha sido motivo de comentarios y amplios debates el que una parte Importante del Grupo se haya mostrad o "repentinamente" interesada por la obtención de altos puestos de elección popular como lo son la gubernatura del Estado y las alcaldías del área metropolitana. La permanencia hegemónica de la burguesía industrial, comercial y financiera en la política local, data desde el Porfiriato y aún antes. Pero si en alguna ocasión, en este transitar histórico, vio seriamente amenazados sus intereses de clase, fue durante el conflicto armado iniciado en 1910. La década revolucionaria 1910-1920 y los primeros tres años de la siguiente 1921-1923, parecen conformar la etapa de mayor radicalización y amenaza al proyecto global de hegemonía de la burguesía regiomontana por parte de la ideología y práctica revolucionaria constitucionalista.</t>
  </si>
  <si>
    <t>Juan José Lara Ovando, Emiliano Treré, Marcela Ávila Eggleton, Luis Alberto Fernández García y Martha Gloria Morales Garza</t>
  </si>
  <si>
    <t>La insatisfacción con la democracia en México. 
Política convencional, movimientos sociales y tecnología digitales</t>
  </si>
  <si>
    <t>Este libro expone un diagnóstico de la crisis de la democracia mexicana; muestra cómo las nuevas tecnologías pueden servir para articular a la sociedad civil y, por último, presenta casos en los que algunos movimientos sociales recientes han usado las tecnologías de forma innovadora. De nueva cuenta podemos descubrir la esperanza en lo más profundo de la caja de Pandora.</t>
  </si>
  <si>
    <t>Rodríguez Rojo, Alma Rosa</t>
  </si>
  <si>
    <t>Alcayaga, Cristina</t>
  </si>
  <si>
    <t>Saavedra, Marco Estrada</t>
  </si>
  <si>
    <t>San Juan Tezontla : lucha por el agua</t>
  </si>
  <si>
    <t>Atenco, el peso del poder y el contrapeso de la resistencia civil</t>
  </si>
  <si>
    <t>Participación política, actores colectivos</t>
  </si>
  <si>
    <t>Universidad Iberoamericana, Biblioteca Francisco Xavier Clavigero, Centro de Información Académica,</t>
  </si>
  <si>
    <t>M. A. Porrúa</t>
  </si>
  <si>
    <t>Universidad Iberoamericana</t>
  </si>
  <si>
    <t>968-859-205-6</t>
  </si>
  <si>
    <t>970-701-277-3</t>
  </si>
  <si>
    <t>978-968-856-395-3</t>
  </si>
  <si>
    <r>
      <t>Movimientos sociales en Querétaro</t>
    </r>
    <r>
      <rPr>
        <sz val="11"/>
        <color rgb="FF333333"/>
        <rFont val="Arial"/>
        <family val="2"/>
      </rPr>
      <t>: caso del frente independiente de organizaciones zapatistas</t>
    </r>
  </si>
  <si>
    <t>Comunicación, movimiento y organizaciones civiles en Querétaro: una aproximación desde la comunicación para el cambio social, al caso de "izquierda ciudadana"</t>
  </si>
  <si>
    <t>El movimiento ecologista de Querétaro : ejemplo de neocorporativismo</t>
  </si>
  <si>
    <t>Acción colectiva en Querétaro : proceso de reconfiguración social del frente independiente de organización zapatista 1998-2008</t>
  </si>
  <si>
    <t>La actitud hacia la participación comunitaria de sectores de escasos recursos para la consecución de los servicios físicos básicos en los municipios de Guadalupe y García, nuevo león: la política social desde la sociedad.</t>
  </si>
  <si>
    <t>Las políticas de bienestar social y la acción del municipio en las colonias de la periferia de la ciudad de saltillo, Coahuila</t>
  </si>
  <si>
    <t>La participación popular en colonias urbano-marginadas de los municipios de san Nicolás de los garza y Apodaca, N. L.</t>
  </si>
  <si>
    <t>Los días previos a la CTM en nuevo león, 1935-1936</t>
  </si>
  <si>
    <t>La ciberguerrilla zapatista análisis del uso de la internet para la difusión del movimiento zapatista</t>
  </si>
  <si>
    <t>Representaciones sociales del desarrollo en el conflicto socioambiental en wirikuta.</t>
  </si>
  <si>
    <t>La desobediencia civil como mecanismo para atender el conflicto político de la seguridad entre la ciudadanía y su gobierno. Caso municipio de monterrey, N. L., 2013.</t>
  </si>
  <si>
    <t>El presupuesto participativo. Política para la construcción de ciudadanía y la inclusión social. Condiciones para su implementación en monterrey.</t>
  </si>
  <si>
    <t>Análisis multifactorial de la participación popular comunitaria de la mujer investigación realizada en los sectores 1 y 4 de la colonia san Gilberto, santa Catarina, N. L. por Ma. Elena Zamora González</t>
  </si>
  <si>
    <t>La percepción de los servidores públicos sobre la participación ciudadana en la gestión pública municipal y su relación con la generación de valor público; una propuesta de base para incorporar estrategias de mejora en el municipio de monterrey, N. L.</t>
  </si>
  <si>
    <t>Participación política de la mujer en Coahuila: ama de casa, votante y ciudadana (in)completa.</t>
  </si>
  <si>
    <t>Lucha de clases e innovación tecnológica en el movimiento del capital.</t>
  </si>
  <si>
    <t>Participación política y percepción de la democracia de las mujeres en el área metropolitana de monterrey, Nuevo León, México.</t>
  </si>
  <si>
    <t>Burguesía, militares y movimiento obrero en monterrey, 1909-1923</t>
  </si>
  <si>
    <t>Participación política de las ejidatarias del centro-sur de nuevo león</t>
  </si>
  <si>
    <t>Propuesta de ordenamiento comunitario participativo del ejido santa Inés, Iturbide, nuevo león.</t>
  </si>
  <si>
    <t>Incidencia de la participación ciudadana en las políticas públicas: caso área metropolitana de monterrey</t>
  </si>
  <si>
    <t>Entre la universidad y la política: movimientos estudiantiles en san Luis Potosí (1958-1973)</t>
  </si>
  <si>
    <t>El proceso de desamortización de los bienes comunales y la resistencia de los pueblos de Querétaro en la segunda mitad del siglo xix</t>
  </si>
  <si>
    <t>Etnicidad y participación ciudadana: el caso de los otomíes del comité regional de semillas para el desarrollo en Tolimán, Querétaro. México</t>
  </si>
  <si>
    <t>Democracia municipal: participación ciudadana en la elección y remoción de delegados y subdelegados municipales, caso del municipio de Querétaro.</t>
  </si>
  <si>
    <t>Ideas, opiniones y percepciones sobre la ciudadanía en estudiantes de educación superior: la relación entre ciudadanía y las tic como parte de una ciudadanía digital</t>
  </si>
  <si>
    <t>El papel del zapatismo en la consolidación democrática de México-edición única</t>
  </si>
  <si>
    <t>La experiencia de los consejos de participación ciudadana en nuevo león ¿una experiencia participativa?</t>
  </si>
  <si>
    <t>La participación ciudadana en los procesos de inteligencia del estado: el caso de la seguridad en México</t>
  </si>
  <si>
    <t>"ciudadanía, participación y calidad democrática: una propuesta de auditoría ciudadana para la calidad de la democracia municipal en México"</t>
  </si>
  <si>
    <t>El papel de los consejos comunales en la agendación y la toma de decisiones de las políticas públicas locales en Venezuela. Libertador y Chacao 2000-2009</t>
  </si>
  <si>
    <t>Participación juvenil y organizaciones juveniles en el área metropolitana de monterrey: un enfoque prospectivo</t>
  </si>
  <si>
    <t>Estudio prospectivo 2012 sobre la participación de la mujer en la esfera pública. El caso de san Pedro Garza García, nuevo león</t>
  </si>
  <si>
    <t>Internet como esfera pública para la participación y la deliberación ciudadana. El caso del movimiento por la paz con justicia y dignidad.</t>
  </si>
  <si>
    <t>El sinarquismo: una utopía mexicana. Origen y evolución de un movimiento social, 1937-1946.</t>
  </si>
  <si>
    <t>La legitimidad de la propaganda por los hechos en la reivindicación por los derechos humanos</t>
  </si>
  <si>
    <t>La participación de la sociedad civil dentro de las políticas públicas en materia de agua en el municipio de san Luis Potosí</t>
  </si>
  <si>
    <t>Participación comunitaria en la protección de los recursos forestales del ejido san Nicolás de los montes, Tamasopo,  san Luis Potosí</t>
  </si>
  <si>
    <t>"ustedes disculpen los aprietos, semos comuneros" : procesos de tensiones, transiciones y conflictos en el reparto de tierras ante el contexto de la reforma agraria, la historia de los vecinos de san juan de Guadalupe, tierra blanca y san miguelito, S.L.P., 1910-1956</t>
  </si>
  <si>
    <t>El concepto de ciudadanía de la constitución de Cádiz a la constitución política del estado libre de san Luis Potosí, 1826</t>
  </si>
  <si>
    <t>Una reivindicación de las fuerzas sociales en el cuerpo epistemológico de la disciplina de las relaciones internacionales el caso de los movimientos altermundistas del 2010</t>
  </si>
  <si>
    <t>En defensa de la democracia. Las prácticas deliberativas como síntesis de representación y participación en la legitimación de los órdenes democráticos contemporáneos</t>
  </si>
  <si>
    <t>Actores sociales colectivos y construcción de ciudadanía a nivel municipal : el caso de Zapotlán el grande, Jalisco, 1982-2003</t>
  </si>
  <si>
    <t>La participación ciudadana en la construcción de ciudadanía en jóvenes universitarios de la ciudad de puebla (2012-2015)</t>
  </si>
  <si>
    <t>La difícil construcción de una ciudadanía: la experiencia del voto de los michoacanos en estados unidos en las elecciones locales para gobernador de 2007 y 2011</t>
  </si>
  <si>
    <t>Construcción del género y de la ciudadanía de l@s jóvenes en el trabajo voluntario. El caso de tijuana, baja california</t>
  </si>
  <si>
    <t>Ciudadanía, modernización y derechos políticos en ciudad juárez: estudio comparado de los períodos 1983 – 1986 y 2004– 2007.</t>
  </si>
  <si>
    <t>La democracia ajena. Jóvenes y constitución de la ciudadanía en baja california</t>
  </si>
  <si>
    <t>organizaciones de la sociedad civil en baja california: tras la ruta de su profesionalización</t>
  </si>
  <si>
    <t>Organismos de la sociedad civil ambientales e involucramiento comunitario: el caso de alter terra en Tijuana, B.C.</t>
  </si>
  <si>
    <t>La contribución de las organizaciones de la sociedad civil a la defensa de los derechos humanos de migrantes en la región fronteriza Tijuana-Mexicali-san diego, 1994-2014</t>
  </si>
  <si>
    <t>Elementos para la vinculación de las organizaciones de la sociedad civil: hacia una gobernanza del agua en la zona metropolitana de Xalapa, Veracruz.</t>
  </si>
  <si>
    <t>La internet y las organizaciones de la sociedad civil en México: nuevos escenarios para la participación política y social</t>
  </si>
  <si>
    <t>Las asociación de migrantes y su papel en la configuración del desarrollo local en el estado de hidalgo</t>
  </si>
  <si>
    <t>Niñez migrante retornada: migración en un contexto riesgos (nogales, Tijuana y ciudad Juárez)</t>
  </si>
  <si>
    <t>El programa nacional para el desarrollo de la micro, pequeña y mediana empresa en Guatemala y su operación a través de las ONG microfinancieras en el quiché: las trayectorias de aynla y adisa (1995-2006)</t>
  </si>
  <si>
    <t>Modelo de efectividad de los movimientos ambientalistas: el caso del incinerador teesa</t>
  </si>
  <si>
    <t>Retos locales en la gestión del agua ante dos políticas distintas: conservación y turismo. Caso bahía de los ángeles, baja california</t>
  </si>
  <si>
    <t>Transmigración de centroamericanos por México: su vulnerabilidad y sus derechos humanos</t>
  </si>
  <si>
    <t>Derechos humanos y vulnerabilidad de los migrantes y repatriados en la frontera norte de México</t>
  </si>
  <si>
    <t>Políticas transnacionales estatales y comunidades migrantes mexicanas: el centro oaxaca en los ángeles, california</t>
  </si>
  <si>
    <t>Entre los caminos hacia la utopía. El impacto del cooperativismo en las comunidades pesqueras de la península de baja california. Una perspectiva cultural</t>
  </si>
  <si>
    <t>Negociando la pertenencia: la comunidad transnacional de santa Ana del valle, Oaxaca</t>
  </si>
  <si>
    <t>La construcción social del riesgo de desastres en el sureste de México: el huracán Isidoro en dos comunidades de Yucatán</t>
  </si>
  <si>
    <t>Autogestión comunitaria en programas de desarrollo social comunidad diferente en nuevo león y baja california 2008-2010</t>
  </si>
  <si>
    <t>Análisis y comparación de factores que intervienen a la pesca sostenible de las organizaciones pesqueras en el rosario e isla de cedros, baja california</t>
  </si>
  <si>
    <t>Capital social y acción colectiva: estudio de casos de acción colectiva de productores lecheros de la cuenca de Tecamachalco, puebla</t>
  </si>
  <si>
    <t>Inserción laboral de inmigrantes calificados de zacatecas, Oaxaca y Veracruz en los Ángeles, california</t>
  </si>
  <si>
    <t>Actores creyentes transnacionales en un contexto migratorio emergente: el caso de los chiapanecos unidos de Utah</t>
  </si>
  <si>
    <t>Estructura y desigualdad del ingreso en hogares rurales de México en el marco de la liberalización económica: el caso de Santiago Yancuitlalpan, municipio de Cuetzalan del progreso, puebla</t>
  </si>
  <si>
    <t>Los efectos de la migración y las remesas en la distribución de los ingresos de los hogares rurales en México. Una comparación regional (2000-2008)</t>
  </si>
  <si>
    <t>Desarrollo humano, económico y social, marginación y pobreza, y su relación con la migración internacional en México. Determinantes económicos, sociales y demográficos de la migración internacional a nivel municipal en México, 2000</t>
  </si>
  <si>
    <t>“¿Cómo están?” Formas de comunicación interpersonal en una localidad con migración internacional</t>
  </si>
  <si>
    <t>Gestión intergubernamental y política social en baja california. Estudios del caso del programa oportunidades en el ámbito educativo en una comunidad rural y una urbana de Mexicali.</t>
  </si>
  <si>
    <t>Política social y vida comunitaria. Efectos del programa oportunidades en dos comunidades mazatecas de Oaxaca (200-2006)</t>
  </si>
  <si>
    <t>La dimensión cultural de las remesas colectivas: la experiencia de los clubes de migrantes de kiní y ucí, Yucatán, en los ángeles, california</t>
  </si>
  <si>
    <t>La organización de productores y el entorno institucional de la actividad cafetalera en Cuetzalan del progreso, puebla (2006).</t>
  </si>
  <si>
    <t>La construcción de la conciencia ambiental en torno al agua. El caso de nuevo Laredo, Tamaulipas.</t>
  </si>
  <si>
    <t>Comunidad saludable: reflexión desde las enfermedades diarreicas en menores de cinco años en colonias marginales de ciudad Juárez, chihuahua</t>
  </si>
  <si>
    <t>Evaluación de criterios ecológicos en la arquitectura de las áreas naturales protegidas del desierto central de baja california.</t>
  </si>
  <si>
    <t>Territorio y cultura en la comunidad kumiai de san José de la zorra, baja california: aportes etnoecológicos para la gestión ambiental comunitaria</t>
  </si>
  <si>
    <t>El turismo alternativo como una vía para el desarrollo sustentable de las comunidades indígenas nativas de b. C.: san José de la zorra y san Antonio Nécua.</t>
  </si>
  <si>
    <t>Prácticas ambientales y migración indígena. Caso de los mixtecos en el valle de san quintín, b. C., México.</t>
  </si>
  <si>
    <t>Redes sociales, comunidades filiales, familias y clubes de migrantes. El circuito migrante San Alto, Zac.- oakland, Ca.</t>
  </si>
  <si>
    <t>aproximación a una cultura política del activismo: el caso de los colectivos en ciudad Juárez, chihuahua, 2008-2015</t>
  </si>
  <si>
    <t>la problemática de la nacionalidad en el reconocimiento de hijos naturales</t>
  </si>
  <si>
    <t>La migración centroamericana en tránsito por la república mexicana: la asistencia de la sociedad civil y la misión eclesiástica: la crónica de impunidad de una migrante hondureña</t>
  </si>
  <si>
    <t>Participación ciudadana una propuesta de regulación para el estado de chihuahua</t>
  </si>
  <si>
    <t>Derechos humanos i</t>
  </si>
  <si>
    <t>Derechos humanos, la corte interamericana y el sistema constitucional mexicano</t>
  </si>
  <si>
    <t>El abuso de poder y la afectación de los derechos humanos en México: un estudio crítico de la reproducción discursiva de la dominación en torno al caso de la indígena Ernestina Ascencio</t>
  </si>
  <si>
    <t>La judicialización como base de la protección de los derechos humanos en el punto de extradición</t>
  </si>
  <si>
    <t>Génesis del derecho indígena en chihuahua</t>
  </si>
  <si>
    <t>La migración campo-ciudad, un grave problema social caso ciudad de chihuahua</t>
  </si>
  <si>
    <t>Los asentamientos humanos en tierras ejidales (caso cd. Chihuahua, Chih.)</t>
  </si>
  <si>
    <t>Caracterización sociodemográfica y productiva de seis comunidades rurales del estado de chihuahua</t>
  </si>
  <si>
    <t>Prevalencia y factores asociados a la obesidad en una comunidad urbana marginal</t>
  </si>
  <si>
    <t>Situación actual de ejidos y comunidades forestales en el estado de chihuahua tercera y cuarta categoría prodefor</t>
  </si>
  <si>
    <t>Procesamiento de alimentos para la comunidad tarahumara en chihuahua</t>
  </si>
  <si>
    <t>El rol de las administraciones públicas municipales de chihuahua en la atención, apoyo y fomento a las actividades deportivas y recreativas en su comunidad</t>
  </si>
  <si>
    <t>Patrones espacio temporales del paisaje de comunidades de pastizales del desierto del estado de chihuahua</t>
  </si>
  <si>
    <t>Situación actual y competitiva de ejidos y comunidades forestales en la zona centro de la sierra tarahumara, chihuahua</t>
  </si>
  <si>
    <t>Capital social y productividad científica y tecnología en comunidades universitarias el caso de la facultad de ciencias químicas (UACH)</t>
  </si>
  <si>
    <t>Capital social y productividad científica y tecnológica en comunidades universitarias el caso del centro de investigación en materiales avanzados (CIMAV)</t>
  </si>
  <si>
    <t>Análisis de la situación actual de los ejidos y comunidades forestales en el estado de chihuahua primera y segunda categoría prodefor</t>
  </si>
  <si>
    <t>Capital social y productividad científica y tecnológica en comunidades universitarias el caso de la facultad de filosofía y letras (UACH)</t>
  </si>
  <si>
    <t>Policía comunitaria de la montaña y costa chica de guerrero</t>
  </si>
  <si>
    <t>Las potencialidades emancipatorias de un derecho no-estatal : el caso del sistema comunitario de seguridad justicia y reeducación (policía comunitaria) de la costa chica y montaña de guerrero, México</t>
  </si>
  <si>
    <t>El proceso de la construcción de identidad política y la creación de la policía comunitaria en la costa-montaña de guerrero</t>
  </si>
  <si>
    <t>Uso de los medios digitales e internet como estrategia para la defensa y promoción de los derechos humanos por activistas internacionales : análisis del proyecto 10 tácticas de tactical technology collective</t>
  </si>
  <si>
    <t>La participación de diversos actores políticos en la defensa de un caso de violaciones graves a los derechos humanos ocurrido en México : la masacre de aguas blancas, guerrero, 1995</t>
  </si>
  <si>
    <t>Estado, organizaciones sociales y derechos humanos : el trabajo del centro de derechos humanos de la montaña de guerrero Tlachinollan</t>
  </si>
  <si>
    <t>La muñeca zapatista: significaciones de la producción artesanal para las mujeres tsotsiles de san juan Chamula, Chiapas</t>
  </si>
  <si>
    <t>Colectivos juveniles y espacio público en Tuxtla Gutiérrez: la semantización de la ciudad</t>
  </si>
  <si>
    <t>Influencia de la asociación civil feminista (ACF) en el movimiento feminista en México: un análisis bajo la perspectiva de género en antropología</t>
  </si>
  <si>
    <t>Movimiento social de 1981 de la licenciatura en turismo de la U.A.E.M.</t>
  </si>
  <si>
    <t>El periodismo como intérprete de la realidad : análisis hermenéutico de lo publicado en el sol de Toluca sobre los acontecimientos violentos de san salvador Atenco en mayo de 2006</t>
  </si>
  <si>
    <t>La resistencia del poder político frente al surgimiento de una nueva clase de ciudadanos: caso san salvador Atenco</t>
  </si>
  <si>
    <t>Los movimientos sociales en México en tiempos de la participación ciudadana. Caso: movimiento social de san salvador Atenco, estado de México (el frente de pueblos en defensa de la tierra)</t>
  </si>
  <si>
    <t>San salvador Atenco: acción colectiva y resistencia civil frente al proyecto aeroportuario del gobierno federal</t>
  </si>
  <si>
    <t>Los movimientos sociales como un factor para la</t>
  </si>
  <si>
    <t>construcción de ciudadanía de los grupos indígenas. El</t>
  </si>
  <si>
    <t>caso de Cherán, Michoacán</t>
  </si>
  <si>
    <t>St. Clair Ejerhed, Anna Georgina</t>
  </si>
  <si>
    <t xml:space="preserve">Zavala Soto, Livia Ruth
</t>
  </si>
  <si>
    <t>Los mecanismos de participación ciudadana en la política pública ambiental: el caso del proyecto Monterrey VI</t>
  </si>
  <si>
    <t>http://aguaparatodos.org.mx/quienes-somos/</t>
  </si>
  <si>
    <t>Agua para todos, agua para la vida</t>
  </si>
  <si>
    <t>Agua para todos</t>
  </si>
  <si>
    <t xml:space="preserve"> Pronunciamiento de Tlapacoyan por la vida y el territorio</t>
  </si>
  <si>
    <t xml:space="preserve">"Este trabajo tiene como principal objetivo analizar las estructuras que definen la dinámica de las reglas en los mecanismos de participación ciudadana cuando se trata de decidir sobre la pertinencia de proyectos hidráulicos, donde el principal interés es determinar el impacto del funcionamiento de estos mecanismos en la política pública ambiental, por lo que se toma como caso de estudio el Proyecto Monterrey VI. https://colef.repositorioinstitucional.mx/jspui/handle/1014/360 
Mediante un análisis cualitativo de la información se utilizó la metodología del “Análisis institucional”, la cual informa de la total exclusión de ciudadanos y comunidades del proceso de toma de decisiones respectivo a la aprobación de proyectos hidráulicos. Por lo que esta investigación concluye que el papel de estos actores sociales es reducido al de espectadores del qué hacer de la administración pública ambiental." </t>
  </si>
  <si>
    <t xml:space="preserve">Esta investigación estudió el poder explicativo de varios constructos culturales sobre la actitud hacia la participación social en regiomontanos pobres de los municipios de García y Guadalupe en Nuevo León. La pregunta que se intentó responder fue ¿por qué algunos pobres tenían una mayor actitud favorable hacia la participación comunitaria? Se utilizó el análisis factorial exploratorio para validar los constructos y los datos se analizaron por regresión múltiple.  </t>
  </si>
  <si>
    <t>La presente investigación busca responder la pregunta ¿Cómo contribuye la participación política de las mujeres en la transformación de los roles de acuerdo a una perspectiva de género? Con el propósito de estudiar los cambios y permanencias de la identidad y construcción de imaginarios en mujeres de acuerdo a su participación en movimientos populares urbanos, la figura de las lideresas en estos movimientos, sus roles y las relaciones de poder así como el control del Estado en los movimientos urbanos. La metodología incluye la investigación de campo y la historia oral con un panorama de los movimientos populares urbanos en Nuevo León durante el siglo XX. El estudio retoma las nociones de aparatos ideológicos de Althuser, división del trabajo de Marx, bloque histórico, consenso ideológico de Gramsci, legistimidad y autoridad de Weber así como la categoría de poder en Foucault.</t>
  </si>
  <si>
    <t>Relaciones entre actores colectivos y estado en la construcción de una política social: el caso fomerrey (contextos, ideas y discursos).</t>
  </si>
  <si>
    <t xml:space="preserve">"Esta investigación plantea analizar las relaciones entre Estado y actores colectivos de 1971 a 1980 y de 1991 a 200 para comparar el papel que la acción colectiva tiene en la construcción de una política social; a través de un estudio de caso comparativo a Fomerrey (Fomento Metropolitano de Monterrey), institución responsable de implementar la política de vivienda a grupos marginales a través de programas de autoconstrucción progresiva en la ciudad desde 1973 hasta la fecha. A través del estudio de la prensa escrita, entrevistas y documentos oficiales se reconstruye la política y las relaciones entre los diferentes actores sociales y el Estado". </t>
  </si>
  <si>
    <t>La importancia de la organización social para la participación ciudadana en colonias populares del área metropolitana de monterrey, N.L.: el caso de la colonia Fernando Amilpa del municipio de General Escobedo</t>
  </si>
  <si>
    <t>La presente investigación analiza la participación ciudadana en el caso de la colonia Fernando Amilpa del municipio de General Escobedo. Para ello retoma nociones de participación ciudadana,
movimientos sociales, la organización social y la acción colectiva.  Se utiliza el análisis mixto a través de encuestas y técnicas cualitativas. Entre las conclusiones se destaca que para el caso de estudio la participación ciudadana se relaciona con la disposición de los vecinos en definir qué necesidades son prioritarias en un contexto de estructura organizativa débil y con su limitación por las experiencias pasadas o falta de ellas en el terreno de la autodeterminación como grupo social.</t>
  </si>
  <si>
    <t xml:space="preserve">Esta tesis busca diagnosticar la problemática social y su co-relación con el Bienestar Social de las colonias seleccionadas, así como el conocer los elementos estructurales, metodológicos y participativos inherentes a la planeación, operación y evaluación de las políticas sociales municipales. La investigación se realizó mediante una metodología mixta identificando las características de las colonias de la perifieria, la política municipal y la gestión social.  </t>
  </si>
  <si>
    <t>La investigación tiene por ebjetivo identificar las formas y niveles de participación en la solución de problemas relacionándolos con características individuales como sexo, edad y escolaridad de los pobladores de colonias urbano populares ubicadas en los municipios de San Nicolás de los Garza y Apodaca. Toma como marco teórico el enfoque de sistemas en relación con la participación comunitaria,  para el estudio se realizó un diseño muestral y se recabó información mediante encuestas. Dentro de las conclusiones se destaca la relación de la participación popular con la mejora de las condiciones de vida de las colonias urbano - marginadas en que se realizó el estudio.</t>
  </si>
  <si>
    <t>El presente trabajo establece un análisis histórico del movimiento reformista universitario en México. Parte de una revisión de otros procesos en latinoamérica. Revisa el proceso de la autonomía universtaria en México durante el siglo XX tomando en consideración el movimiento estudiantil de 1968 como parte importante en este proceso.</t>
  </si>
  <si>
    <t>Esta tesis versa sobre la participación de la mujer en colonias populares del sector poniente de la ciudad de Saltillo, Coahuila. Para ello se realizó un diseño "transeccional descriptivo" con una población muestra de 324 mujeres amas de casa de quince años y más, a quienes se les aplicó un cuestionario de 40 preguntas cerradas y 12 abiertas. La información se trató mediante distribución de frecuencias, medidas de tendencia central y medidas de variabilidad. Entre los hallazgos se destaca la falta de relación entre la percepción de problemáticas y la participación organizada de las mujeres con que se realizó el estudio.</t>
  </si>
  <si>
    <t>En esta investigación se realizó un análisis de cómo se usan las redes de información por el movimiento guerrillero y los grupos solidarios con el EZLN. Para ello se utilizó la técnica de análisis de contenido, se aplicó también un cuestionario enviado a las direcciones de los sitios web. En el análisis se identificó que las páginas son creadas por grupos de apoyo.</t>
  </si>
  <si>
    <t>La presente tesis analiza las representaciones sociales sobre el desarrollo del conflicto socioambiental en Wirikuta por parte de sus actores: pueblo wixarika; población del municipio de Catorce (catorceños); empresas mineras; ONG; el Estado Mexicano y sus instituciones gubernamentales. Toma dos enfoques teóricos: la perspectiva centrada en el actor y; la teoría de representaciones sociales.  Para ello se utilizó el método etnográfico.</t>
  </si>
  <si>
    <t>Columna1</t>
  </si>
  <si>
    <t>ST</t>
  </si>
  <si>
    <t>Bolos Silvia</t>
  </si>
  <si>
    <t>Acción colectiva y participación ciudadana</t>
  </si>
  <si>
    <t>Organizaciones sociales y Gobiernos Municipales</t>
  </si>
  <si>
    <t>UIA</t>
  </si>
  <si>
    <t>25-64</t>
  </si>
  <si>
    <t>La relevancia de investigar las formas en que se constituyen las organizaciones sociales y su relación con el ámbito político, se manifiesta claramente en los casos en que dichas organizaciones se vinculan a los procesos políticos para llegar a constituirse en gobierno, en particular, los municipales. Estos procesos presentan como resultado, una alternativa a la exclusión de la mayoría de la participación en espacios institucionalizados y, al mismo tiemp, una reformulación de la separación entre lo social y lo político, entre lo público y lo privado. La acción colectvia aparece así como mediación entre estos ámbitos pensados como excluyentes uno del otro en el pensamiento liberla clásico. Este capítulo teoriza estas dimensiones que vinculan la acción colectiva y la participación ciudadana.</t>
  </si>
  <si>
    <t>Tamayo Sergio</t>
  </si>
  <si>
    <t>Análisis multidimensional de la cultura política de los movimientos sociales</t>
  </si>
  <si>
    <t>Cultura (y) Política</t>
  </si>
  <si>
    <t>López Alejandro y Tamayo Sergio</t>
  </si>
  <si>
    <t>UAM-Azc</t>
  </si>
  <si>
    <t>351-420</t>
  </si>
  <si>
    <t>"El objetivo de este capítulo es precisar aquellas dimensiones de análisis que permiten un acercamiento progresivo y polisémico al estudio de los movimientos sociales desde la cultura política. A saber: los marcos de referencia y persuasión, los repertorios de la movilización, la apropiación del espacio público, los partidos políticos y la identidad colectiva. Este permitirá construir una senda interpretativa que deberá ajustarse metodologica y empíricamente con el estudio de las manifestaciones públicas, de la participación política y de los actores coelctivos en los movimientos contemporáneos en México y países latinoamericanos."</t>
  </si>
  <si>
    <t>Serret Estela</t>
  </si>
  <si>
    <t>Ciudadanía de las mujeres y cultura política en México</t>
  </si>
  <si>
    <t>63-98</t>
  </si>
  <si>
    <t>"¿Pueden ser ciudadanas las mujeres? Así se cuestiona Serret para reflexionar las contradicciones en la formación de la ciudadanía de las mujeres. La perspectiva dfe ciudadanía aquí tratada no tiene que ver únicamente con el reconocimiento formal de los derechos de las mujeres, sino sobre prácticas y concepciones de esos derechos, del significado de igualdad y de quiénes son condierados incluidos, pertenecientes a la nación, con plenos derechos de participación y toma de decisiones políticas. La ciudadanía no es pues únicamente derechos y obligaciones normativas y jurídicas, sino una construcción social resultado de luchas, discursos y experiencias culturales. La cultura política, para la autora, es la gramática de las relaciones de dominación.</t>
  </si>
  <si>
    <t>Huffschmid Anne</t>
  </si>
  <si>
    <t>¿Las plazas hablan? Sentidos de la memoria en la vía pública</t>
  </si>
  <si>
    <t>749-769</t>
  </si>
  <si>
    <t>"Es un análisis semiótico del espacio público a través de la memoria y las relaciones de poder. La apropiación y resignificación del espacio sería una dimensión que puede explicar la constitución de culturas políticas, más aún si hablamos de espacios de la memoria, como define la autora a la plaza de Tlatelolco en México, resignificada por los sucesos de la matanza de estudiantes el 2 de octubre de 1968, y la Plaza de Mayo en Buenos Aires, redefinida por las movilizaciones de las madres de los desaparecidos por la dictaduras argentinas."</t>
  </si>
  <si>
    <t>sociedad civil</t>
  </si>
  <si>
    <t>Tischler Sergio</t>
  </si>
  <si>
    <t>La "sociedad civil": ¿fetiche?, ¿sujeto?</t>
  </si>
  <si>
    <t>Pensar a contrapelo: movimientos sociales y relfexión crítica.</t>
  </si>
  <si>
    <t>Holloway John, Matamoros Fernando, Tischler, Sergio</t>
  </si>
  <si>
    <t>BUAP, Bajo Tierra editores, Sísifo ediciones.</t>
  </si>
  <si>
    <t>31-42</t>
  </si>
  <si>
    <t>La sociedad contemporánea parece haber llegado a un punto de consenso discursivo aparentemente irreversible: la sociedad civil. Partidos políticos, actores sociales y movimientos emergentes la reclaman como parte constitutiva de su identidad. Es más, sin ese término, sin esa nomenclatura que incluye al mercado como pareja, pareciera que no es posible alguna identidad sana y legítima. Pero el consenso no es tan perfecto. Creemos que el concepto de sociedad civil es parte de una relación de lucha y poder, una parte activa e interna de dicha relación. Si se quiere, es un lenguaje constitutivo de la realidad como trama de conflicto, lucha y hegemonía. Por eso es una ilusión -ilusión objetiva, es decir constitutiva- tratar de definirlo en términos positivos y neutros, al igual que cualquier otro concepto de la misma naturaleza."</t>
  </si>
  <si>
    <t>Gordon Sara</t>
  </si>
  <si>
    <t>Modalidades de liderazgo en organizaciones de acción colectiva</t>
  </si>
  <si>
    <t>Liderazgo Social</t>
  </si>
  <si>
    <t>Natal Alejandro y Rojas Daniel</t>
  </si>
  <si>
    <t>UAM-I y Gernika</t>
  </si>
  <si>
    <t>21-62</t>
  </si>
  <si>
    <t>"El análisis del papel que juega el liderazgo en el desempeño de organizaciones de acción colectiva es mucho menos frecuente, a pesar de la importancia que se le reconoce. En los asuntos centrales que determinan el éxito de los objetivos fijados, tales como el diseño de estrategias, la participación coordinada de los miembros en las tareas definidas, la reducción de las divergencias entre los participantes, el reforzamiento de la cohesión interna, la construcción de redes de relación con el entorno, etc., se constata la presencia o ausencia de una labor de liderazgo. El objetivo de este trabajo es reflexionar sobre el papel del liderazgo en el desempeño de las organizaciones de acción colectiva, a fin de identificar las dimensiones más pertientnes y acercarnos a formular indicadores de evaluación apropiados. Contemplamos dos criterios de desempeño fundamentales: la eficcacia, concreniente a los resultados logrados en los objetivos que la asociación se propone y la legitimidad, referida a la aceptación interna y externa de las decisiones y objetivos de la organización."</t>
  </si>
  <si>
    <t>Chávez Carlos</t>
  </si>
  <si>
    <t>Liderazgo y formas de empoderamiento en la sociedad civil: los casos de Sicilia, la UCIRI y Marcos</t>
  </si>
  <si>
    <t>107-140</t>
  </si>
  <si>
    <t>"La relación entre liderazgo y empoderamiento de las Organizaciones de la Sociedad Civil es un tema nuevo… A las preguntas ¿Es el liderazgo una vía para empdoerarla? ¿Qué tipo de liderazgos se necesitan para empoderar a la SC en la actualidad? En este trabajo primer se aborda la posible relación teórica entre liderazgo, empoderamiento y sociedad civil. En un segundo momento, discutimos el contexto particular mexicano del desarrollo reciente de la SC. Se observa que si bien, paulatinamente se abandona el moderlo partrimonialista-corporativo-clientelar de la relación entre el poder público y el sector organizado de la sociedad, todavía quedan resabios de este sistema en numerosas organizaciones y asociaciones. En el tercer apartado presentamos tres estudios de caso que nos resutlan interesantes en el tema de nuevos liderazgos sociales: Javier Sicilia dentro del Movimiento por la Paz con Justicia y Dignidad, la Unión de Comunidades Indígenas de la Región del Istmo y el subcomandante Marcos como parte del EZLN. De cada uno de los casos, rescatamos dos características que enumeramos en el orden en que serán presentados: Nueas alternativas discursivas; nuevas formas de entender los procesos de negociación; apertura con los liderazgos técnicos; apertura ante la emergencia de nuevos liderazgos; promoción de alianzas internacionales; movilizaciones estratégicas"</t>
  </si>
  <si>
    <t>Lara Caballero Manuel y Hernández Diego Celia</t>
  </si>
  <si>
    <t>El presupuesto participativo del Distrito Federal ¿Liderazgo social o problema de acción colectiva?</t>
  </si>
  <si>
    <t>233-256</t>
  </si>
  <si>
    <t>"Los líderes sociales son un motor de transformación que permite introducir nuevos moldeos, formas de pensar y soluciones en el ámbito social, económico y político. El liderazgo social representa una nueva perspectiva para el cambio, innovación y creación de valor social. Por tal motivo, el Presupuesto Participativo (PP) puede ser considerado como una expresión de la democracia participativa en la gestión pública que genera un espacio para el desarrollo de líderes sociales que canalicen la voluntad de la ciudadanía al formar parte en el proceso de negociaciones, definición, toma de decisiones y ejecución sobre una parte del presupuesto. Es una herramienta que abre espacios que permiten un aprendizaje sobre diferentes formas de ejercer el poder político, la gobernabilidad y una nueva relación entre el Estado y la sociedad; el presupuesto participativo es un factor de transformación social que promueve que los ciudadanos dejen de ser observadores pasivos para convertirse en protagonistas de las decisiones públicas que les afectan. El objetivo de esta investigación es analizar con un enfoque de sistemas, si el Presupuesto Participativo y su entorno fomentan el liderazgo social o genera un problema de acción colectiva porque sus beneficios son considerados como un bien público desde un punto de vista económico"</t>
  </si>
  <si>
    <t>Figueroa Raúl y Martínez Abigail</t>
  </si>
  <si>
    <t>El capital social como precondición en la construcción de la ciudadanía participativa y liderazgo social.</t>
  </si>
  <si>
    <t>257-278</t>
  </si>
  <si>
    <t>"El propósito de este trabajo es señalar la relevancia del capital social en el marco de la participación ciudadana y de aquí el emergente y embrionario liderazgo social. Se exponen casos de éxito donde el capital social ha sido clave para el impulso de la participación ciudadana y el liderazgo social, así como su impacto en el desarrollo social y económico. Se pone el énfasis en el capital social como condición previa al liderazgo socialq ue efectúa el interés de la asociación ciudadana. También se anotan las principales teorías sobre el tema de capital social, y se apuntan algunas limitaciones metodoógicas para su instrumentación".</t>
  </si>
  <si>
    <t>Bizbergo Ilán</t>
  </si>
  <si>
    <t>Una democracia vacía. Sociedad civil, movimientos sociales y democracia</t>
  </si>
  <si>
    <t>VI Movimientos sociales. Los grandes problemas de México</t>
  </si>
  <si>
    <t>Bizberg Ilán y Zapata Francisco</t>
  </si>
  <si>
    <t>El COLMEX</t>
  </si>
  <si>
    <t>21-60</t>
  </si>
  <si>
    <t>"Para analizar la situación y las perspectivas de la sociedad civil y de los movimientos sociales en el México del presente, así como su relación con la democracia, es necesario resolver una aparente paradoja que se traduce en el hecho de que la sociedad civil en nuestro país está altamente organizaa al tiempo que son cada vez más frecuentes los movimientos que se producen fuera de los canales organizaciones: marchas, movimientos de rechazo a acciones de política pública, resurgimientos identitatrios y movilizaciones espontáneas de reclamos al Estado, entre otros: lo que a todas luces indicaría que las organizaciones existentes no logran canalizar los conflictos, porque tienen escasa legitimidad o porque no logran traducir los proyectos y las necesidades de la población. Además de resolver esta aparente paradoja, es necesario analizar por qué la mayoría de estos movimientos sociales parece tener una característica defensiva, reactiva, que explica su escasa capacidad de vincularse a otros movimientos, convertirse en organizaciones sociales más permanentes y eventualmente traducirse en proyectos políticos. El contenido del texto aborda: la sociedad civil en el régimen autoritario; la sociedad civil en la transición; la sociedad civil en el nuevo régimen: las organizaciones corporativas, movimientos de la sociedad civil, las nuevas formas de organización social, nuevas formas de acción social. ¿Es México una democracia vacía?"</t>
  </si>
  <si>
    <t>Gutiérrez Chong Natividad</t>
  </si>
  <si>
    <t>El activismo político indígena y la institucionalización del Estado: ¿políticas de indiferencia o de reconocimiento cultural?</t>
  </si>
  <si>
    <t>147-180</t>
  </si>
  <si>
    <t>"El desconocimiento de la sociedad y la política acerca de los indígenas en México no deja de ser sorprendente. A 15 años del estruendo creado por el EZLN, el tema indígena vuelve a tomar su silenciosos lugar, a pesar de la importancia de su presencia política y economica. Los análisis políticos prefieren abstenerse de incluir el factor étnico por considerar que no es compatible con los paradigmas y conceptos de la democracia moderna, que se percibe como capital de una sociedad racional, informada y con identidad común. Por su parte, los estudios económicos resaltan la cuantía de las remesas en la economía nacional, pero aún no se repara en reconocer la identidad étnica de esos valiosos contribuyentes, agregando, en consecuencia, más desconocimiento de aquéllo que los pueblos originarios aportan a la vida de la nación. Además, el hecho de que los pueblos indígenas, que representan 7% de la población mexicana, no tengan acceso al poder y permanezcan, por tanto sin representación política alguna que atienda sus identidades diferenciadas, es un vacío que viene a cuestionar la trascendencia de la inclusión de los amerindios en los festejos nacionalistas del centenarioa y bicentenraio del año 2010. Este capítulo aborda la acción colectiva indígena, tomando en cuenta varios ejes de análisis con sus respectivos actores. En el primer momento del análisis, el presente estudio toma en cuenta el desempeño de la política gubernamental hacia los indígenas, es decir, el indigenismo oficial de la democraica en transición, a diferencia del indigenismo posrevolucionario. La especificidad del actisimo político indígena con respecto a otros tipo de acción organizada es el eje que articula tanto el indigenismo oficial actual como la política de partidos políticos. Este artículo se concentra en la política que ejercen las organizaciones de indígenas, que interactúan con las instituciones oficiales y con los partidos políticos toda vez que sus objetivos están encaminados a obtener respuesta a reclamos, espacios de representación y capacidad para tomar decisiones. ¿Por qué si los indígenas fueron atores de movilizaciones, de credibilidad y de esperanza de cambio, hoy han regresado a la invisibilidad?"</t>
  </si>
  <si>
    <t>Olvera Alberto J.</t>
  </si>
  <si>
    <t>De la sociedad civil política y los límites y posibilidades de la política de la sociedad civil: el caso de Alianza Cívica y la transición democrática en México</t>
  </si>
  <si>
    <t>181-226</t>
  </si>
  <si>
    <t>"En México existe un relativo consenso sobre la hipótesis de que la movilización de diversos actores de la sociedad civil fue instrumental para lograra la alternancia en el poder, es decir, nuestra peculiar transición a la democracia, en el inicio del nuevo siglo. Los años que van de 1994 a 2000 constituitían el periodo dorado de la sociedad civil política en México. Si bien este saber común se basa en la experiencia visible de la lucha por la democraica en nuestro país, lo cierto es que en una visión de largo plazo de la historia nacional, los sectores prodemocrátivos de la sociedad civil muestran una genealogía más larga y compleja. Analizar la sociedad civil política constituye un reto de grandes proporciones. En primer lugar se presenta un problema de orden conceptual ¿existe una sociedad civil que no haga política? ¿la política de la sociedad civil es diferente a la política que practican los partidos y los actores gubernamentales? En este ensayo acotamos esta disputa conceptual con el fin de no construir un argumento en el terreno incierto. Por sociedad civil entendemos un espacios de acción conformado por actores sociales cultural y políticamente plurales, que portan proyectos políticos distintos, variadas culturas políticas, así como valores y normas privadas igualmente diferenciadas. La política se puede entender como el conjunto de acciones que actores sociales y políticos desarrollan con el fin de influir en, controlar a, u ocupar posiciones en el sistema político, en cualquier de sus niveles. Para ello se analiza el surgimiento de la sociedad civil prodemocrática; la política de la sociedad civil en los noventa; el caso de Alianza Cívica; el agotamiento de la agenda del movimiento prodemocrático; la crisis de Alianza Cívica como actor político; los nuevos espacios de acción de la sociedad civil; y un excurso sobre los espacios de participación como campo de la política ciudadana"</t>
  </si>
  <si>
    <t>Goirand Camille</t>
  </si>
  <si>
    <t>Pensar las movilizaciones y la participación: continuidad de perspectivas e imbricación de posiciones</t>
  </si>
  <si>
    <t>Pensar y Mirar la Protesta</t>
  </si>
  <si>
    <t>Combes Hélène, Tamayo Sergio, Voegtli Michael</t>
  </si>
  <si>
    <t>93-138</t>
  </si>
  <si>
    <t>Las visiones adoptadas desde la década de los setenta en América Latina se centraron sobre la cuestión de los valores y de las demandas de cambio social, un análisis que prácticamente no toma en cuenta lo sdebates venidos desde los Estados Unidos. Así, las perspectivas culturales de los movimientos sociales tienen una continuidad en las perspectivas adoptadas en la actualidad por varios proyectos de investigación sobre la democracia participativa, así como en la difusión de un imperativo participativo en la acción política. Las visiones sobre esas diferentes cuestiones presentan puntos de encuentro coneptual y se basan en postulados comunes. En la continuidad de la idea que dice que los mvoimientos sociales de clases populares, transformados en organizaciones de la sociedad civil, podrían aportar un cambio cultural y consolidar esta sociedad civil, la democracia participativa es concebida por algunos como una de las vías para concretizar esas transformaciones. El primer objetivo de este artículo será recordar cuáles han sido los debates y las perspectivas científicas dominantes sobre los movimientos sociales en América latinao y mostrar su coherencia con las cuestiones que dominan en los trabajaos actuales sobre participación. La perspectiva sobre movilizaciones y participación, tal cual aparecen en una buena parte de la producción científica sobre estos temas, nos parecen inseparables e la toma de posición política y de los compromisos o responsabilidades asumidos por los investigadores que publican sobre estas cuestiones. Se evocará el debate surgido en torno a la institucionalización de los movimientos sociales en el continente, así como el interés de diferentes actores por las experiencias locales de democracia participativa, cuyos dispositivos se apoyan en organizaciones que provienen de esos movimientos".</t>
  </si>
  <si>
    <t>Ciudadanía e identidades colectivas</t>
  </si>
  <si>
    <t>Identidades Urbanas</t>
  </si>
  <si>
    <t>Tamayo Sergio y Wildner Kathrin</t>
  </si>
  <si>
    <t>UAM</t>
  </si>
  <si>
    <t>91-140</t>
  </si>
  <si>
    <t>El capítulo organiza la exposición en tres apartados, que son una especie de resultantes metodológicos sobre el tema: en el primero se discute los elementos constitutivos y los cambios recientes en las dimensiones de la ciudadanía: a) la membresía a un Estado-nación y la construcción de la sociedad civil-comunidad política; b) los derechos ciudadanos a partir de discutir la tensión entre exclusión e inclusión; c) la participación como el referente más político de la ciudadanía. Retomo de esta discusión todos aquellos aspectos que expresan un cierto tipo de identidad, a partir de determinadas prácticas ciudadanas. En un segundo apartado se particulariza estas tres dimensiones de la ciudadanía (Estado, derechos y participación) a nivel urbano. Se confronta aquí aquellos autores que han hecho énfasis en la vinculación entre ciudadanía y ciudad. De la misma forma que en el apartado anterior destaco aquellas categorías que hacen más comprensible la formación o crisis de las identidades urbanas, desde el tema de la ciudadanía. Finalmente, se resumen los elementos que constituyen las identidades urbanas y que explican a la ciudadanía, así como aquellas prácticas y dimensiones de la ciudadanía que producen y analizan las identidades urbanas".</t>
  </si>
  <si>
    <t>Santacruz Iris y Tamayo Sergio</t>
  </si>
  <si>
    <t>Campañas y actores políticos en dos delegaciones del Distrito Federal</t>
  </si>
  <si>
    <t>Partidos y elecciones intermedias de 2009. Problemas para la construcción de mecanismos de representación y participación en México</t>
  </si>
  <si>
    <t>Esperanza Palma</t>
  </si>
  <si>
    <t>UAM-Cuajimalpa y Miguel Ángel Porrúa</t>
  </si>
  <si>
    <t>125-174</t>
  </si>
  <si>
    <t>"El objetivo es reconstruir un testimonio local más o menos articulado de la campaña electoral del PAN en los comicios intermedio de 2009 en México. La apuesta está sustentada en un enfoque de la cultura política de tipo cualitativo, aplicando el análisis situacional. Entendemos por campaña electoral a una política contenciosa, de enfrentamiento político entre distintos niveles, con el objetivo inmediato de conseguir la mayoría de votos ciudadanoa en una elección para puestos de representación y de autoridad. Es prácticamente una lucha donde están involucradas relaciones asimétricas de poder. Es una política contenciosa contenida en marcos institucionales, con actores establecidoas y medios establecidos, que se utlizan para disputar el poder (Cf. McAdam, Tarrow y Tilly). No obstante, a pesar de que algunos autores consideran a esta política como poco confrontacional, precisamente por su carácter institucional, los argumentos de este texto relativizan tal afirmación, y reconocen que las campañas electorales no se circunscriben sólo a tales reglamentaciones de competencia ideal democrática, sino que las rebasan y las trasladan hacia una contención intensa donde se incolucran distintos grupos y partidos. Para ello utilizan todos los medios económicos, políticos e ideológicos, incluso de violencia social y militar si es necesario, al alcance de los competidores".</t>
  </si>
  <si>
    <t>Pérez Pérez Gabriel</t>
  </si>
  <si>
    <t>Ciudadanía, protesta electoral y participación de las mujeres</t>
  </si>
  <si>
    <t>237-262</t>
  </si>
  <si>
    <t>"Este trabajo analiza el tema de la insatisfacción democrática y la participación ciudadana en los comicios del 5 de julio de 2009 en México. Se divide en tres parte: la primera desarrolla las características de la participación electoral como una forma de participación ciudadana, además de establecer cuáles son los antecedentes políticos que precedieron a la elección de 2009, en particular la crisis electoral de la elección presidencial de 2006, que evidenció la debilidad institucional del sistema electoral mexicano. En la segunda parte se describe cómo fue la participación ciudadana en las elecciones de 2009, destacando sus resultados más importantes. En la tercera y última parte se establece cuáles son los grados de insatisfacción con la democracia mexicana por parte de los ciudadanos que participaron el día de la elección o que decidieron no hacerlo, a través de una serie de estudios de opinión pública".</t>
  </si>
  <si>
    <t>Kaldro Mary</t>
  </si>
  <si>
    <t>La idea de sociedad civil mundial</t>
  </si>
  <si>
    <t>Los movimientos globales: de lo local a lo global</t>
  </si>
  <si>
    <t>Mestries Francis, Pleyers Geoffrey, Zermeño Sergio</t>
  </si>
  <si>
    <t>UAM-Azc, Anthropos</t>
  </si>
  <si>
    <t>43-62</t>
  </si>
  <si>
    <t xml:space="preserve">"El término sociedad civil mundial no comenzó a ser utilizado verdaderamente sino en el curso de los diez últimos años -aunque Kant ya había planteado la posibilidad de una sociedad civil mundial. Este fenómeno está inextricablemente ligado a la creciente interconectividad de los Estados, a la emergencia de un sistema de gobierno mundial y a la explosión de movimientos, grupos, redes y organizaciones que dan pie a un debtae público mundial o trasnacional. Tales sucesos no necesariamente van a la par con la desaparición de los Estados. Al contrario, éstos permanecerán como depositarios jurídicos de la soberanía, a pesar de que ésta sea llamada a devenir más condicionada y más dependiente del consentimiento nacional interno y del respeto internacional. Así, el sistema mundial -utilizo el ´termino sistema mundial más que el de relaciones internacionales- está formado cada vez más por instituciones políticas, individuos, grupos, y hasta empresas, además de por los Estados y las instituciones internacionales. Se aborda: Significados cambiantes de la sociedad civil; la reinvención de la sociedad civil; la sociedad civil global en los años noventa; las críticas a la sociedad civil mundial; Después del 11 de septiembre; </t>
  </si>
  <si>
    <t>Recondo David</t>
  </si>
  <si>
    <t>La comuna de Oaxaca: ciudadanía emergente en un enclave autoritario.</t>
  </si>
  <si>
    <t>249-264</t>
  </si>
  <si>
    <t>"En Oaxaca las elecciones federales del 2 de julio de 2006 tuvieron como telón de fondo uno de los conflictos más violentos desde 1977. Treinta años depsués (en 2006) el presidente de la República no fue ya el fiel de la balanza y los gobernadores se han vuelto verdaderos jefes políticos, con sus propios recursos para mandar. Lo que no ha cambiado, sin embargo es lapobreza que padece la mayoría de la población y el ejercicio autoritario del poder. oaxaca se ha convertido en un enclave autoritario en un país cuyo régimen político se ha democratizado en el nivel federal. Se muestra en este artículo que la realidad actual de un poder estatal autocrático no a emparejada con la reproducción de un monopolio electoral, y que en Oaxaca y en particular en las regiones con mayor presencia indígena, el voto se ha ido pluralizando constantemente, a la par del resto del país, hasta llegar a los resultados excpecionales del 2 de julio de 2006: un carro completo pero en beneficio de la opositora Coalición Para el Bien de Todos, y no del PRI, como debió haber sido en un bastión tradicional del antiguo partido de Estado".</t>
  </si>
  <si>
    <t>Participación ciudadana y movimientos sociales</t>
  </si>
  <si>
    <t>79-104</t>
  </si>
  <si>
    <t>"No siempre la participación se ha asociado a los movimientos sociales. La visión dominante se refiere a la participación institucional restringida al voto y articulada al sistema político. La acción de los movimientos sociales se colocaría, por así decir, en un espacio no institucional. En este trabajo explico las formas institucionales y no institucionales de la participación ciudadana y de los movimientos sociales, referidos a la experiencia de los últimos quince años en América Latina y México.La hipótesis que se presenta es que la participación se desarrolló con el amplio ejercicio de los derechos ciudadanos, a través de un campo de conflicto social y cultural; sin embargo, dicha participación se expresó de muy diversas formas, por lo que es necesario, como advierte Melucci, comprender en este caso el sentido de las orientaciones que los actores sociales le dieron a la acción colectiva, confrontando proyectos de ciudadanía distintos, a través de formas institucionales y no institucionales de participación ciudadana. El capítulo diferencia y explica las distintas formas de participación: a) la versión neoliberal, hegemónica en México y Latinoamérica. Y b) la perspectiva de los movimientos sociales que abrió otras posibilidades de la participación en términos de ampliación de los repertorios de la movilización y las formas de lucha".</t>
  </si>
  <si>
    <t>Álvarez Lucía</t>
  </si>
  <si>
    <t>Ciudad y ciudadanía. Una reflexión conceptual</t>
  </si>
  <si>
    <t>Los desafíos de la ciudad del Siglo XXI</t>
  </si>
  <si>
    <t>Álvarez Lucía, Delgado Gian Carlo y Leal Alejandra</t>
  </si>
  <si>
    <t>Senado de la República y UNAM</t>
  </si>
  <si>
    <t>493-516</t>
  </si>
  <si>
    <t>La complejidad de la vida urbana contemporánea desdibuja, así, el vínculo tradicional entre el ciudadano y el Estado-nación. Ante lo estratégico de los conflictos urbanos entre los ciudadanos y el capital global (Sassen), el Estado-nación aparece de manera tangencial, en un caso hacia el interior y en otro hacia el exterior de sus contornos legales, institucionales y jurisdiccionales. De este modo, depués de un larguísimo periodo donde el Estado-nación ha sido el eje de referencia de las inámicas estratégicas de la economía y l política de las grandes nacionales, la ciudad ha comenzado a erigirse como el nuevo ámbito que ocupa este lugar en el mundo global. El locus de la ciudadanía se ha desplzado de manera definitiva a otros espacios distintos al Estado-nación y esto exige una revisión de fondo de esta problemática. Debemos comenzar por pluralizar el fenómeno y dejar de hablar de ciudadanía para aludir a lo que es actualmente inminente: la existencia de una pluralidad de ciudadanías, asumiendo que tanto en el plano analítico como en la dimensión política esto requiere de imporantes ajustes y reformulaciones."</t>
  </si>
  <si>
    <t>Crítica de la ciudadanía en la ciudad del libre mercado</t>
  </si>
  <si>
    <t>517-536</t>
  </si>
  <si>
    <t>En este capítulo se exponen aquellos conceptos y trabajos más relevantes que han influenciado la formación de una perspectiva crítica sobre la ciudadnaía y su relación con los movimientos sociales. En una primera parte se abordan aquellos enfoques teóricos y metodológicos desarrollados por Bryan Roberts que directa o indirectamente han sido recogidos en varias investigaciones sobre el tema. En una segunda parte se define con mayor precisión la argumentación teórica sobre ciudadnaía y prácticas de ciudadanía. En el crolorio se explicita cuatro dimensiones que son esenciales como líneas de investigación. Una primera dimensión se establece en el análisis comparativo longitudinal que diferencia las características del modelo por sustitución de importaciones y el de la ciudad del libre mercado. Una segunda dimensión es reconocer que la ciudadanía tiene distintos significados para distintos actores sociales. En consecuencia, interesa detectar los cambios de arriba abajo en las prácticas de ciudadanía como resultado de cambios estructurales. Una tercera dimensión es asumir la fragmentación de la organización urbana producida por los efectos directos o colaterales de la ciudad del libre mercado, que impone su lógica individualista a los intentos de reaccionar colectivamente por sus residentes y ciudadanos. Las luchas parciales de ciudadaía pueden asimilarse a proyectos más amplios, en distintos ámbitos políticos. Una cuarta y última dimensión es el análisis comparativo, fundamental en el trabajo de Roberts, como el realizado por Turner y Mann, que enriquecerán la comprensión de las diferencias y simllitudes de mecanismos causales en distintos países de la región".</t>
  </si>
  <si>
    <t>Sáncehz Mejorada Ma. Cristina y Morales jesús Carlos</t>
  </si>
  <si>
    <t>Implicaciones de la juridificación de los conflictos urbanos en la ciudad de México</t>
  </si>
  <si>
    <t>537-562</t>
  </si>
  <si>
    <t>"Entre los fenómenos que actualmente se verifican en las ciudades latinoamericanas destaca la proliferación de proyectos de diversa índole y dimensiones que, al afectar la estructura y la calidad de vida de los habitantes de los barrios y colonias, dan lugar a movilizaciones y conflictos sociales que llegan a convertirse en referentes importantes de la vida política de esos espacios y de la ciudada. Estas movilizaciones se caracterizan por la reivindicación de diversos deechos, como el derechos a una vida digna, medio ambiente sano, a la participación en la toma de decisiones y en el diseño de las políticas públicas, así como a la defensa del espacio público, a la definición y respeto a las normas y en general a la certeza jurídica. Por lo que la referencia al marco normativo, el uso de instrumentos jurídicos y el acceso a instancias jurídicas se torna cada vez más recurrente. El objetivo del trabajo es dar cuenta de los procesos de juridificación de los conflictos urbanos, en los que ingresan nuevos actores que se vinculan con las instancias judiciales y adminstrativas, lo que ha implicado una resignificación del conflicto y las implicaciones que estos procesos de juridificación tienen para la gestión urbana y la democratización de la ciudad".</t>
  </si>
  <si>
    <t>Los organismos civiles y el conflicto de Oaxaca 2006.</t>
  </si>
  <si>
    <t>Procesos socioculturales y políticos, actores, ciudadanía y democracia</t>
  </si>
  <si>
    <t>Silvia Bolos Jacbo et.al.</t>
  </si>
  <si>
    <t>217-268</t>
  </si>
  <si>
    <t>En la APPO están presentes diversos sectores sociales organizados, así como pequeños colectivos -sobre todo de jóvenes- y personas que no pertenecen a ninguna organización (vecinos, académicos y estudiantes). El objetivo de este trabajo es dar cuenta y analizar a un sector específico que participó en el movimiento, que creó el Espacio Civil como una articulación de los organismos civiles; se presenta las voces de algunos de sus integrantes, al narrar sus experiencias, posiciones, acciones emprendidas, confrontaciones, y su participación en distintos espacios. Esots organismos se definen como parte de la llamada sociedad civil, cuyo concepto ha sido debatido y cuestionado, en especial en México, desde que comenzó a utilizarse en el comienzo de la década de los ochenta del siglo XX. El concepto de sociedad civil presenta dificultades conceptuales por lo que se ulitiza aquí la teoría de la acción colectiva, que considera a los organismos civiles como actores sociales, organizados con proyectos, formas de acción, demandas y objetivos que los diferencian de los movimientos sociales, aunque, en algunos casos, se vinculen con ellos".</t>
  </si>
  <si>
    <t>Rodríguez Domínguez Amanuel</t>
  </si>
  <si>
    <t>Participación corporativa y redes de control electoral: los usos políticos de las organizaciones sociales en la ciudad de México</t>
  </si>
  <si>
    <t>Continuidades, rupturas y regresiones. Contradicciones y paradojas de la democracia mexicana.</t>
  </si>
  <si>
    <t xml:space="preserve">Tejera Gaona Héctor, Castro Domingo Pablo, y Rodríguez Domínguez Emanuel (coordinadores). </t>
  </si>
  <si>
    <t>UAM, CONACYT, Juan Pablos Editor</t>
  </si>
  <si>
    <t>83-112</t>
  </si>
  <si>
    <t>Se expone la forma en que se configuran las redes de poder político en la ciudad de México, con base en el análisis del papel que juegan las organizaciones sociales en los procesos participativos y las disputas electorales del ámbito local. Lo anterior, porque las organizacioens sociales se han convertido en una pieza importante en la pugna político-electoral que se está desarrollando actualmente en la capital del país. Diferentes grupos políticos las han integrado en su acciones, al considerarlas una excelente plataforma para incrementar su presencia territorial. Se abordan diversos temas sobre participación ciudadana, sociedad civil y redes de poder local; organizaciones sociales, procesos participativos y redes de control electoral; candidaturas ciudadanas, organizaciones y disputas electorales."</t>
  </si>
  <si>
    <t>Guillén Diana y Ortega Berenice</t>
  </si>
  <si>
    <t>Alternancias electorales y continuidades autoritarias: una mirada al caso oaxaqueño.</t>
  </si>
  <si>
    <t>113-154</t>
  </si>
  <si>
    <t>"Alternancia y democracia no son sinónimos (Bovero) pero en contextos marcados por un autoritarismo de larga data abrir la puerta a la competencia electoral genera espejismos que las empalman. La historia reciente de México está marcada por una mecánica de cambio político (Becerra, Salazar y Wodenberg). Sin embargo, se propone revisar el supuesto de que ello implica haber superado un pasado autoritario (Loaeza) que en lugar de desaparecer sigue dando la batalla para refuncionalizarse. En el presente trabajao se retoma la mirada al plano subnacional para demostrar las dificultades de asumir que las derrotas electorales sufridas por el PRI y los espacios que se abrieron en función de las mismas, implicaron la sustitución de instituciones y prácticas de carácter sutoritario por instituciones y prácticas de carácter democrático, propiciando una transición que actualmente está en riesgo de ser revertida. Se abordan las relaciones clientelares y corporativas, los entretelones corporativistas de la Sección XXII, la organización y movilización como puentes de acceso y transformación de la arena pública, y la disputa electoral."</t>
  </si>
  <si>
    <t>Proyectos rivales: historia de alianzas y rupturas electorales</t>
  </si>
  <si>
    <t>257-298</t>
  </si>
  <si>
    <t>El propósito del estudio es develar las formas simbólicas en que se expresa la cultura política a través de la constitución de redes rivales. Estas formas se muestran a partir de la contestación y lucha por la hegemonía política, de la nación y la ciudadanía. De esta manera, se pretende desatar el nudo interpretativo de las relaciones de poder que se producen en los procesos electorales entre diversos actores políticos individuales y colectivos. Identificaremos en estos cursos políticos aquellos actores y proyectos distintitov de ciudadanía que participan en campañas electorales en el nivel nacional, formando así una densa y compleja red de adversarios tanto como de aliados políaticos. ¿Cómo se construyen esas densas redes rivales? Éste es el objetivo de la reflexión. Para comprender la complejidad de este procesos de construcción y deconstrucción de aliaznas políticas y redes rivales se realizó el estudio a trav és de la documentación y análisis de la campaña electoral de 2012 en México. También se delinearon las tramas biográficas de candidatos y personalidades de la vida política nacional, aquellos nodos de experiencia política de los líderes que contextualizaban y ajustaban los comportamientos políticas en esta elección, lo que permitió evaluar la conformación de lasalianzas. Finalmente, se realizó un intenso trabajao de campo llevado a cabo en el IX Taller Internacional de Etnografía Urbana y Cultura Política durante 2012 que destacó microsiológicamente la cultura política de contendientes y coaliciones políticas. Se parte de los conceptos de contención política contenida y transgresiva de MsAdam, Tarrow y Tilly que permiten explicar de una forma dinámica la contestación política observada en los procesos electorales".</t>
  </si>
  <si>
    <t>Valdés Vega María Eugenia y Maldonado Montes Josefina</t>
  </si>
  <si>
    <t>El reclamo democrático del movimiento #Yosoy132</t>
  </si>
  <si>
    <t>299-336</t>
  </si>
  <si>
    <t>"La irrpción del movimiento de jóvenes universitarios conocido como #yosoy132 en la campaña electoral por la Presidencia de la República durante 2012 en México es interesante por varias razones. Una de ellas, central, es el papel que jugó en un escenario político en el cual parecía inminente e inevitable el triunfo del candidato del PRI ya que se encontraba muy por encima de sus oponentes en las encuestras sobre preferencias electorales y esto había generado un clima política de poca competencia real entre los cuatro cnadidatos presidenciales. El objetivo inicial se orientó a demostrar que lo estructural era el punto relevante para explicar la principal demanda del movimiento estudiantil, genéricamente enunciada como democratización de los medios, pero los resultados condujeton a una reflexión adicional en trono a la relación entre medios y política. Así, además de que revitalizó la vida política del país durante la campaña electoral de 2012, el movimiento #YoSoy132 inauguró una nueva etapa de participación juvenil en la construcción de la ciudadanía democrática en México. No sólo incorporó a los estudaintes universitarios más instruidos en el tema de la relación entre medios y política a una lucha emprendida muchos años atrás por diversas organizaciones civiles, sino tambén a periodistas, comunicadores, académicos y políticos aislados para acabar con el exagerado poder de Televisa y TVAzteca, y el pequeño grupos de empresarios de la radio comercial. En ese sentido, el movimiento jugó un papel pedagógico".</t>
  </si>
  <si>
    <t>Castillo Vaquera Jorge G.</t>
  </si>
  <si>
    <t>Política 2.0: Internet, Redes Sociales y participación.</t>
  </si>
  <si>
    <t>337-378</t>
  </si>
  <si>
    <t>Se abre una ventana al mundo de la participación política llamada 2.0. Es decir, a aquella que se da exclusivamente empleando las redes sociales y los medios de comunicación social que utlizan internet para tener salida y repercusión. Los datos y los fenómenos que han podido registrarse alrededor del mundo permiten afirmar que las redes sociales han producido nuevas formas de participación política, que conducen no sólo a eliminar el carácter virtual de ciertos movimientos sociales que se han materializado en las calles tras organizarse por medios electrónicos que utilizan internet, sino también como mecanismos de control sobre autoridades públicas y sus acciones. Por último se aborda uno de los problemas que más severamente impactan el éxito relativo de las redes sociales y de los social media pues cuando su acceso es restringido, limitado y genera exclusión, estamos hablando de una nueva forma de marginación digital o tecnológica, reflejada esta desigualdad en la diferenciación o exclusión en el acceso a internet (brecha digital). A mayor capacidad de penetración de internet, en los diferentes países del mundo, mayores cambios en la relación entre gobernantes y gobernados."</t>
  </si>
  <si>
    <t>Olivier Guadalupe</t>
  </si>
  <si>
    <t>El juego políatico de "la mano que mece la cuna": el partido nueva alianza en las elecciones presidenciales de 2012.</t>
  </si>
  <si>
    <t>Siluetas y contornos de un sufragio. México 2012</t>
  </si>
  <si>
    <t>Tamayo Sergio, López-Saavedra Nicolasa y Wildner Kathrin (coordinadores)</t>
  </si>
  <si>
    <t>73-126</t>
  </si>
  <si>
    <t>"Es un análisis que usa la perspectiva de triangulación con fuentes de prensa, que le permite realizar un detallado análisis cronológico del pdoer, con biografías y autobiografías que recuperan la historia de vida de uno de los personajes más controvertidos e influyentes de la política mexicana, así como con bases de datos del análisis situacional utilizado en la investigación. Los principales aportes destacan la imbricada dinámica política entre el Sindicato Nacional de Trabajadores de la Educación (SNTE), el Partido Nueva Aliana (PANAL) y la lideresa Elba Esther Gordillo respecto a sus trayectorias y comportamientos políticos en distintos espacios de poder: el control sindical, su actuación en la dirección nacional del PRI y sus papel como operadora fundamental en los procesos electorales".</t>
  </si>
  <si>
    <t>Tamayo Sergio y Granados Azucena</t>
  </si>
  <si>
    <t>La disputa por la ciudadanía, de lo particular a l universal. Formas simbólicas de la lucha electoral en México</t>
  </si>
  <si>
    <t>151-218</t>
  </si>
  <si>
    <t>El análisis comparado de los cierres de campaña electoral de 2012. Los cierres de campaña proyectan la compleja articulación entre filosofía (proyecto de ciudadanía) y cultura popular (interacciones y significados). Pueden entonces explciar la manera paradójica en que se construye y alcanza la hegemonía, no como un poder cosificado, sino como un proceso político-cultural que permite a ciertos grupos alcanzar el papel cultural dominante en las relaciones de poder.Analíticamente, los tres cierres estudiados configuran un espacio de disputa de ciudadanía. Lo interesante ahora es conocer estos tres proyectos delimitados no únicamente a través de la retórica oficial de los discursos de las élites partidarias e institucionales, sino a través de las prácticas culturales de los asistentes y públicos que son al mismso tiempo protagonistas, antagonistas y audiencias. Este capítulo no sólo recrea los proyectos de ciudadanía, sino sobre todo las formas simbólicas en que estos proyectos se confrontan entre sí por medio de formas de apropiación del espacio público de actores sociales (organizaciones y movimientos) y políticos (personalidades y partidos)".</t>
  </si>
  <si>
    <t>Ejea Tomás</t>
  </si>
  <si>
    <t>El movimiento #YoSoy132</t>
  </si>
  <si>
    <t>219-242</t>
  </si>
  <si>
    <t>"El estudio del movimiento #YoSoy132 parte metodológicamente de una cronología minuciosa y útil para construir el contexto socio-histórico de la investigación. Muestra con claridad la importancia que adquirió este movimiento juvenil, al rebasar rápido cualquier connotación y delimitación como grupo estudiantil, desarrollado por el uso de las nuevas tecnología de la información, que acicateaon una forma diferente de movilización ciudadana. #YoSoy132 fue un movimiento político surgido de las entrañas de un proceso electoral que se antojaba anquilosado y le imprimió una dinámica propia. Este capítulo muestra el debate y las interpretaciones que sobre este movimiento se dierno en el momento mismo de la contienda electoal. Además de reseñar una parte de los contornos de esta contienda, complementa y aporta el estudio de la coyuntura política en el marco del análisis situacional".</t>
  </si>
  <si>
    <t>La disputa por la nación y la ciudadania en el movimiento social de izquierda</t>
  </si>
  <si>
    <t>Izquierdas: viejas y nuevas</t>
  </si>
  <si>
    <t>Quiroz José Othón, López-Saavedra Nicolasa, Tamayo Sergio y García-Castro María (coordinadores).</t>
  </si>
  <si>
    <t>Uam-Azc y Eón editores.</t>
  </si>
  <si>
    <t>201-244</t>
  </si>
  <si>
    <t>"Este texto toca el tema de la izquierda en México, su historia, su presente y sus perspectiva de manera crítica y a la vez optimista. Durante el periodo 19687-1988 la izquierda híbrida junto con el movimiento social impactado por ella se proponen transformar el Estado mexicano, con base en la construcción de un proyecto alternativo de nación. El movimiento social de izquierda, la vinculación de la política socialista con el movimientos sociale busca crear una ciudadanía igualmente alternativa. Este capítulo recoge la historia sociopolítica de esa experiencia que trata el proceso de construcción de un proyecto alternativo de ciudadanía que intentó combinar socialismo y nacionalismo, pero no pudo finalmente integrarlos. Expone el discurso y los argumentos en momentos clave en esta transición, sustentado en las organizaciones que la izquierda fue también construyendo y, aun disolviendo, en esta etapa, La definción de ciudadanía es sociológica, como una identidad política heterogénea, determinada por la desigualdad social y la lucha de clases. La lucha entre distintos ideales de ciudadanía se infiere de la confrontación de distintos proyectos de nación, que se articula a la lucha tanto por la significación como por el ejercicio de los derechos sociales, civiles y políticos, de las clases que cada proyecto de nación representa, así como del tipo de participación política de que se trate. Lo interesante es reconocer y explicar cómo el movimiento social de izquierda fue modificando su visión del mundo, del cambio y de la revolución, a partir de la confrontación de experiencias y acciones políticas con distintos actores: al confrontarse con el Estado en primer lugar; al contraponerse en segundo lugar con la burguesía, las élites económicas y distintos actores políticos de la derecha; y, en tercer lugar, al articularse con otros sectores sociales del mismo movimiento."</t>
  </si>
  <si>
    <t>Spener David</t>
  </si>
  <si>
    <t>Revisión del conflicto capital-trabajo, hacia una nueva perspectia del encuentro entre marxismo y ciudadanía</t>
  </si>
  <si>
    <t>Sistemas urbanos, actores sociales y ciudadanías</t>
  </si>
  <si>
    <t>91-110</t>
  </si>
  <si>
    <t>El texto trata el asunto de la ciudadanía visto desde una perspectiva del marxismo analítico. Sitúa primeramente a la ciudad como contexto, esto es, el lugar donde se escenifican los conflictos de clase; el lugar y el ámbito donde las cuestiones bastractas y teóricas adquieren su forma concreta en las luchas sociales personificadas por una diversidad de actores urbanos. Se trata de resumir y sintetizar las contibuciones de diversos autores que explican cómo las contradicciones sistémicas entre capital y trabajo en el modo de producción capitalista han sido éxitosamente contenidas en el periodo contemporáneo, debido a una diversidad de factores económicos, sociales y políticos en los países industriales avanzados. Se intenta rescatar de la teoría marxista los elementos que aún son útiles para entender a la soceidad capitalista contemporánea frente al colapso de la altenrativas socialistas en el mundo. Se reonoce que las teorías sociologicas de las tradiciones durkheimiana y weberiana -con su énfasis en la diferenciación vertical de la sociedad en coexistencia con la estratificación horizontal- facilitan la explicación de por qué las contradicciones entre el capital y el trabajo no han provocado el colapso del sistema capitalista que Marx y Engels predijeron hace siglo y medio. Se considera además la importancia de la noción gramsciana de hegemonía que ha sido retomada por algunos comentaristas para explicar en términos políticos, el fracaso de los movimientos revolucionarios en su propósito de derrocar el orden capitalista en el mundo. Se asume la teoría de la ciudadanía, empezando con T.H. Marshall a mediados del siglo XX, que contribuye a comprender cómo la relación capital-trabajo en el capitalismo ha sido sustancialmente modificada sin presuponer el abandono del capitalismo como tal. En este punto es crucial entender el papel del estado como protector de ciertos aspectos de la vida social ante las fuerzas del mercado capitalista. Se argumenta también que la teoría de la ciudadanía si bien se le asocia generalmente con la política socialdemócrata, no es inconsistente con una perrspectiva marxista".</t>
  </si>
  <si>
    <t>Mattiace Shannan</t>
  </si>
  <si>
    <t>Espacios públicos y privados en la geografía política mexicana: política indígena y luchas nacionales por la ciudadanís y la democracia</t>
  </si>
  <si>
    <t>111-130</t>
  </si>
  <si>
    <t>Los plantones, manifestaciones y protestas políticas llevados a cabo con mucha frecuencia en San Cristóbal de las Casas, Chiapas, a partir del levantamiento zapatista del 1 de enero de 1994 son fuente de temor e ira para muchos coletos, quiesne auguran una "invasión" inminente de indios que clamarán venganza desde las aldeas que rodean este pueblo ladino. pero para muchos indios, las tomas pacíficas de la Plaza de la Paz, que no fortuitamente yace frente a la catedral de San Cristóbal, muestran poderosamente su presencia física y son un signo de que los indios ya no son súbditos invisibles, sino ciudadanos de Chiapas y de México. El énfasis en los derechos comuniales desafía viejas nociones del pensamiento y de la jurisprudencia liberal que, al tiempo que protegen celosamente los derechos individuales, tuvieron la noción de derechos comunlaes por anatema. Los indígenas también esán cuestionando la idea de muchos políticos de izquierda y derecho de que la transición a la democracia puede ser "pactada" solo por las élites. L Ocupación indígena de los espacios públicos formalmente reservados para los supuestamente más racionales ciudadanos burgueses de San Cristóbal simboliza los nuevos espacios políticos que se han venido creando a través de actos de resistencia, adaptación y lucha frontal contra quienes propugnan po una identidad de siervos más que de ciudadanos para los indígenas de México. La ocupación del discurso ciudadanos po los indígenas y la ocupación de los espacios públicos es también una manera de forzar la ampliación de las esferas públicas local y nacional así como de crear nuevos espacios más incluyentes y democráticos".</t>
  </si>
  <si>
    <t>La práctica de la ciudadanía en la redefinición de la modernidad y las utopías urbanas</t>
  </si>
  <si>
    <t>131-173</t>
  </si>
  <si>
    <t>El ccapítulo muestra la necesidad de edificar nuevas ilusiones, que permitan a distintos grupos asirse mutuamente; es una búsqueda de regeneración personal e identidad colectiva, de nuevas y distintas formas de convivencia y organización social. La perspectiva del artículo es también interdisciplinaria.  Escudriña en el debate sobre la ciudad actual a partir de la crítica de la modernidad. La ciudadanía así puede entenderse como una forma ampliada de identidad colectiva y no restringida, como serían aquellas basadas en fundamentalismos y en prácticas sectarias de tipo religioso. El ejercicio de los derechos ciudadanos hacen avanzar la democracia, lo que sin embargo podría carecer de fuerza en un mundo fragmentado y dividido en minúsculos grupos que se desgarran entre sí, obstaculizando el tránsito tanto de la unidad social como del respeto a la diferencia. La tesis es que el desmoronamiento de las utopías es causa de la fragmentación, porque los paradigmas totalizadores del Estado de Bienestar, del socialismo, del populismo, se vinieron abajo sin satisfacer las expectativas de progreso y modernidad que con tanta resonancia habían prometido. En una sociedad sin futuro, el interés se vuelve hacia lo individual y en el mejor de los casos a las identidades colectivas restringidas. Pero debate se ubica en las contradicciones que se dan al confrontar lo particular y lo universal; y las contradicciones están también presentes en la visión que se tenga sobre la ciudad, entre la modernidad cerrada y la ciudad de masas, entre el barrio y la urbe, entre las políticas públicas y los derechos individuales. En el contexto de estas dicotomías: localismo vs. globalizaciones; particularismos vs. universalismos, identidades restringidas vs. identidades ampliadas, identidades comunitarias vs. identidades sociales, etnicidad vs. ciudadanía, una manera de valorar la modernidad es a través del análisis crítico de las prácticas de ciudadanía. La ciudadanía se entiende como una consrucción social que se forma en la lucha social."</t>
  </si>
  <si>
    <t>De la Rosa Javier y Luna Luis</t>
  </si>
  <si>
    <t>La participación ciudadana en los programas de vivienda</t>
  </si>
  <si>
    <t>Los desafíos del bando 2. Evaluación multidimensional de las políticas habitacionales en el Distrito Federal 2000-2006</t>
  </si>
  <si>
    <t>Tamayo Sergio (Coord.)</t>
  </si>
  <si>
    <t>SEDUVI-GDF, CAM y UACM</t>
  </si>
  <si>
    <t>221-252</t>
  </si>
  <si>
    <t>El Gobierno de la Ciudad de México durante el periodo 2000-2006 planteó un proyecto de desarrollo en el que la atención de los derechos sociales de la población sería un eje articulador del conjunto de sus políticas. A través de éstas se ha pretendido gestionar de manera diferente el bienestar de la sociedad desde la política dominante. Por ello, una orientación fundamental será la participación ciudadana. Para los fines del capítulo, la participación ciudadana es al mismo tiempo objeto de estudio y orientación metódica, planteada a partir de la incorporación de las valoraciones, respecto a las dinámicas e impactos de los programas de vivienda del Instituto de Vivienda del Gobierno del Distirto Federal (INVI) y de los diversos actores: gobierno, organizaciones sociales y organizaciones civiles. Un debate fundamental en torno a la participación ciudadana en política pública es el que remite a las preguntas ¿es la dinámica de movilización social y acción colectiva la que impacta en las instituciones organizaciones y políticas de gobierno? ¿Es desde las instancias de gobierno donde se determinan las formas participativas de la ciudadanía? Para el caso de la participación ciudadana en los programas de vivienda de la ciudad de méxico, se aprecian las dos dinámicas. Se presenta en una primera parte un recorrido histórico donde se observa la influencia en las instituciones por parte de movimientos y sujetos sociales que se han constituido para la realización del derechos a la vivienda en la ciudad. La segunda parte se presenta la propuesta de participación ciudadana en los programas de vivienda, valorada por actores sociales y gobierno.</t>
  </si>
  <si>
    <t>Bustamante V. René</t>
  </si>
  <si>
    <t>Columna2</t>
  </si>
  <si>
    <t>Reseña: Modernización, desarrollo y movimientos sociales en Michoacán, de Manuel Ramírez Casillas (coord.)</t>
  </si>
  <si>
    <t>Revista de antopologia social</t>
  </si>
  <si>
    <t>Dení Trejo Barajas</t>
  </si>
  <si>
    <t>El puerto de San Blas, el contrabando y el inicio de la internacionalizaron del comercio en el Pacifico noroeste</t>
  </si>
  <si>
    <t>Tzintzun: Revista de Estudios Historicos</t>
  </si>
  <si>
    <t>http://go.galegroup.com/ps/i.do?p=IFME&amp;u=pu&amp;id=GALE|A370032152&amp;v=2.1&amp;it=r&amp;sid=summon&amp;authCount=1</t>
  </si>
  <si>
    <t>En este artículo se expone cómo la presencia marítima y comercial británica empezó a dominar en las costas del Pacífico noroeste, con lo cual prácticamente esa nación llegó a controlar, al final del siglo XVIII, los circuitos de navegación entre Asia y América. El puerto de San Blas fue establecido con el objeto de detener la avanzada británica y la de otras naciones interesadas en el extremo noroeste, sin embargo las autoridades de este puerto y de los que se fueron estableciendo en la Alta California, difícilmente pudieron poner límites a los aventureros ingleses y angloamericanos, los que con el pretexto de la caza de ballenas y de nutrias realizaron comercio de contrabando con los habitantes de las costas; de esa manera la presencia extranjera, y el comercio que realizó con una población deficientemente abastecida por tierra desde la ciudad de México, empezó a romper con el control hispano en las costas del Pacífico noroeste.</t>
  </si>
  <si>
    <t>Zamora Briseno, Pedro</t>
  </si>
  <si>
    <t xml:space="preserve"> Calvario oaxaqueno en Tepic</t>
  </si>
  <si>
    <t>http://go.galegroup.com/ps/i.do?p=IFME&amp;u=pu&amp;id=GALE|A156481374&amp;v=2.1&amp;it=r&amp;sid=summon</t>
  </si>
  <si>
    <t>Para venir desde Oaxaca a visitar a su hijo Heladio Guzmán Valdivia, preso en el Centro Federal de Readaptación Social (Cefereso) número 4 -acusado de participar en los disturbios del sábado 25 de noviembre en la capital oaxaqueña-, sus padres pidieron un crédito de 5 mil pesos a un prestamista particular que les cobrará 20% de interés mensual</t>
  </si>
  <si>
    <t>Ojala les cayera un rayo', trono Ochoa Zaragoza contra sacerdotes que defienden a sus comunidades</t>
  </si>
  <si>
    <t>http://go.galegroup.com/ps/i.do?p=IFME&amp;u=pu&amp;id=GALE|A20138678&amp;v=2.1&amp;it=r&amp;sid=summon</t>
  </si>
  <si>
    <t>Aunque en repetidas ocasiones ha confesado que es católico, el gobernador Rigoberto Ochoa Zaragoza ha tenido constantes enfrentamientos con sacerdotes, de quienes ha dicho que deben dedicarse solamente a rezar, pues quieren manipular a la población e intervenir en política, por lo que "ojalá les cayera un rayo".</t>
  </si>
  <si>
    <t>Mirtea Elizabeth Acuña Cepeda</t>
  </si>
  <si>
    <t>Bandidos. Por el Camino Real de Colima</t>
  </si>
  <si>
    <t>Anuario del Centro de Estudios Superiores de Mexico and Centro America</t>
  </si>
  <si>
    <t>http://go.galegroup.com/ps/i.do?p=IFME&amp;u=pu&amp;id=GALE|A348874510&amp;v=2.1&amp;it=r&amp;sid=summon&amp;authCount=1</t>
  </si>
  <si>
    <t>Los caminos reales, construidos por el cuerpo de ingenieros españoles, marcan el origen de la red moderna de carreteras. En territorio americano fueron las rutas principales de transporte para la comunicación, el cambio cultural y el comercio</t>
  </si>
  <si>
    <t>Luis Valdivia, José G. Rosas, Enrique García, Mónica Almeida, Patricia G. Zamora y J. Martín Baltazar</t>
  </si>
  <si>
    <t>Formacion de grietas, hundimientos y repercusiones sociales en el poblado de Ameca, Jalisco</t>
  </si>
  <si>
    <t>http://go.galegroup.com/ps/i.do?p=IFME&amp;u=pu&amp;id=GALE|A133808655&amp;v=2.1&amp;it=r&amp;sid=summon&amp;authCount=1</t>
  </si>
  <si>
    <t>Desde hace más de dos décadas, en la población de Ameca se han venido presentando una serie de hundimientos, mismos que se han agravado en los años más recientes. A partir de la detección de viviendas agrietadas, se ha identificado que existe un patrón de daños; es decir, los hundimientos definen trazas rectas en la superficie, con direcciones similares a las fallas regionales. El sistema de fallas corta diagonalmente la zona urbana de Ameca. Al realizar un inventario de viviendas dañadas, se ha encontrado que son más de 1 000, particularmente 50 de ellas tienen serios daños estructurales. El origen de los hundimientos diferenciales se asocia con la reactivación de sistemas de fallas y fracturas producto del fenómeno de extracción de agua del subsuelo, lo que produce hidrocompactación. Los hundimientos más importantes se asocian con la falla principal, el crecimiento de las grietas está siguiendo una tendencia en sentido NO-SE, por lo que siguen aumentando nuevas viviendas dañadas.</t>
  </si>
  <si>
    <t>M. Basilia Valenzuela V.</t>
  </si>
  <si>
    <t>Los clubes de migrantes oriundos jaliscienses en los Estados Unidos</t>
  </si>
  <si>
    <t>http://go.galegroup.com/ps/i.do?p=IFME&amp;u=pu&amp;id=GALE|A133775365&amp;v=2.1&amp;it=r&amp;sid=summon&amp;authCount=1</t>
  </si>
  <si>
    <t>Este artículo trata el asunto de los clubes de oriundos jaliscienses en los Estados Unidos. Dichos clubes son una de las formas más recientes de organización de los migrantes de primera generación en los Estados Unidos. El trabajo presenta antecedentes de este tipo de organizaciones, así como su participación en la instauración del bien público en las comunidades de origen a través de las inversiones realizadas. Se concluye que a pesar de los problemas que enfrentan los clubes de oriundos y su baja participación en la provisión del bien público transnacional, éstos han ido creciendo y su importancia radica en la búsqueda de dos objetivos primordiales: la instauración de un cambio social amplio y el logro del desarrollo local. El trabajo usa información de la Secretaría de Desanrrollo Social, resultados del Programa Iniciativa Ciudadana 3x1 en Jalisco, además de información de trabajo de campo con los clubes de jaliscienses y su federación en Los Ángeles, California.</t>
  </si>
  <si>
    <t>Armando Méndez Zárate</t>
  </si>
  <si>
    <t>El paisaje y el agua: readecuaciones hídricas del río Ameca (Jalisco-México) entre 1880-1900</t>
  </si>
  <si>
    <t>Boletín de Antropología</t>
  </si>
  <si>
    <t>0120-2510</t>
  </si>
  <si>
    <t>http://www.redalyc.org/pdf/557/55749412008.pdf</t>
  </si>
  <si>
    <t>En este trabajo tomaré el río Ameca en el estado de Jalisco como el hilo conductor para explicar los cambios y las permanencias en el paisaje del Valle de Ameca, Jalisco. Por medio de este elemento expondré las readecuaciones más relevantes que ha experimentado este afluente. Por lo tanto, documentaré las coyunturas políticas, económicas y sociales que implicaron la constante modificación de la que fue objeto el río. El objetivo es explicar y contextualizar los conflictos que sucedieron sobre la tenencia, el acceso y el uso del agua. La temporalidad del análisis corresponde a las décadas de 1880 y 1890. Asimismo, la propuesta metodológica se basa en la utilización de la cartografía histórica como herramienta de apoyo que justifica y evidencia los fenómenos sociales e históricos ocurridos en el valle./In this paper I will take the Ameca River in the state of Jalisco as the common thread to explain the changes and stays in the landscape of Valle de Ameca, Jalisco</t>
  </si>
  <si>
    <t>Gilberto Fregoso Peralta</t>
  </si>
  <si>
    <t>La prensa de Guadalajara: cuatro versiones de una tragedia</t>
  </si>
  <si>
    <t>Comunicacion y Sociedad</t>
  </si>
  <si>
    <t xml:space="preserve">              16-17</t>
  </si>
  <si>
    <t>0188-252X</t>
  </si>
  <si>
    <t>http://go.galegroup.com/ps/i.do?p=AONE&amp;u=pu&amp;id=GALE|A128670013&amp;v=2.1&amp;it=r&amp;sid=summon&amp;authCount=1</t>
  </si>
  <si>
    <t>El presente trabajo da a conocer un análisis de la cobertura que los diarios más importantes de nuestra ciudad hicieron del suceso ocurrido aquí el miércoles 22 de abril de 1992, calificado como uno de los mayores desastres en la historia de la capital jalisciense: a las 10:08 horas aproximadamente, se suscitaron doce explosiones de origen subterráneo atribuidas a la acumulación de hidrocarburos en un colector, dentro del Sector Reforma, con saldo de 200 muertos (según cifras oficiales increíbles), entre 600 y 800 heridos, 1 000 desaparecidos, miles de damnificados, trece kilómetros de calles arrasadas, cientos de construcciones derruidas y un número indeterminado de vehículos destrozados. Tal vez nunca sepamos el monto de los daños, sea porque a ciertos grupos de poder resulte inconveniente darlo a conocer, sea por lo complicado del recuento. Lo cierto es que Guadalajara quedó marcada por el drama vivido, y en una porción de sus habitantes se hizo conciencia sobre la necesidad de permanecer alerta ante la perspectiva de siniestros similares (se había registrado otro en 1985), sobre todo frente a la actitud displicente de las autoridades municipales, estatales y federales, antes y con posterioridad al percance.</t>
  </si>
  <si>
    <t>Valdez Zepeda, Andrés; Huerta Franco, Delia Amparo y Montes de Oca Rojas, Yorberth</t>
  </si>
  <si>
    <t>Nuevos movimientos sociales en Jalisco: un estudio desde el capital social, 2010</t>
  </si>
  <si>
    <t>Revista de Ciencias Sociales</t>
  </si>
  <si>
    <t>1315-9518</t>
  </si>
  <si>
    <t>http://www.scielo.org.ve/scielo.php?script=sci_arttext&amp;pid=S1315-95182010000400003&amp;lng=es&amp;nrm=iso&amp;tlng=es</t>
  </si>
  <si>
    <t>En el presente trabajo, se hace un análisis, a la luz de la teoría sobre capital social, del movimiento de protesta por la defensa de los recursos públicos y el Estado Laico que se realizó en el estado de Jalisco, durante los primeros meses del 2008, a raíz de la donación por parte del gobierno del estado de Jalisco de 30 millones de pesos (de 90 prometidos) de recursos públicos para la construcción del Santuario de los Mártires Cristeros en el Cerro del Tesoro en Tlaquepaque, Jalisco. Se concluye, que el éxito de las movilizaciones ciudadanas, al lograrse la devolución del donativo el 23 de junio del 2008, ayudó a crear una mayor confianza colectiva sobre las protestas y movilizaciones sociales, empoderando a la sociedad y, en consecuencia, coadyuvan a la creación de un mayor capital social y fortalecen el proceso de democratización de la entidad.</t>
  </si>
  <si>
    <t>María Guadalupe Moreno González</t>
  </si>
  <si>
    <t>La izquierda y los movimientos sociales: el caso del partido comunista en Jalisco y la guerra sucia en Guadalajara de los años setenta</t>
  </si>
  <si>
    <t>Revista de Historia de América</t>
  </si>
  <si>
    <t xml:space="preserve">              01-23</t>
  </si>
  <si>
    <t>0034-8325</t>
  </si>
  <si>
    <t>http://go.galegroup.com/ps/i.do?p=IFME&amp;u=pu&amp;id=GALE|A277674711&amp;v=2.1&amp;it=r&amp;sid=summon&amp;authCount=1</t>
  </si>
  <si>
    <t>La izquierda en México y su vinculación con los movimientos sociales ha sido una constante a lo largo de la historia, aunque no todas las trayectorias y manifestaciones de la izquierda han tenido esta vinculación. Tal fue el caso del Partido Comunista Mexicano (PCM) en Jalisco--considerado como uno de los iconos de mayor relevancia en la izquierda institucional por su larga trayectoria y presencia en la entidad--y el de la guerra urbana a través de la Liga Comunista 23 de Septiembre, llamada oficialmente "guerra sucia" en Guadalajara. En este documento nos aproximamos a dar una explicación sobre la situación sociopolítica en los años setenta en Jalisco y la vinculación del PCM con el movimiento más radical de la década. Se parte del supuesto de que los sucesos acaecidos en esta década fueron el parteaguas para el PCM y para la vida social y política del estado de Jalisco, por ser precisamente esta entidad la cuna de las reacciones civiles más radicales del siglo xx contra el Estado mexicano moderno.</t>
  </si>
  <si>
    <t>Valdez Zepeda, Andrés y López Arce, Bertha Adelina</t>
  </si>
  <si>
    <t>Capital social y movilización ciudadana:1 el caso de la protesta social en torno al placazo en la Zona Metropolitana de Guadalajara</t>
  </si>
  <si>
    <t>Espiral, Estudios sobre Estado y Sociedad</t>
  </si>
  <si>
    <t xml:space="preserve">                   VX </t>
  </si>
  <si>
    <t xml:space="preserve">          191-211</t>
  </si>
  <si>
    <t>1665-0565</t>
  </si>
  <si>
    <t>http://148.202.18.157/sitios/publicacionesite/pperiod/espiral/espiralpdf/espiral45/sociedad2.pdf</t>
  </si>
  <si>
    <t>En el presente escrito se analiza, a la luz de la teoría sobre capital social, la movilización y protesta ciudadana que se realizó a finales de 2007 en Guadalajara, para detener el intento del gobierno estatal por realizar un reemplacamiento del parque vehicular del estado de Jalisco. Se concluye que el éxito de la movilización ciudadana generó incentivos y coadyuvó en la construcción de capital social, ayudando, además, a reforzar la confianza ciudadana en la protesta y movilización como instrumentos legítimos de lucha de la sociedad.</t>
  </si>
  <si>
    <t>Jalisco: sociedad, economía, política y cultura" de Jaime Tamayo y Alejandra Vizcarra</t>
  </si>
  <si>
    <t xml:space="preserve">                   VII</t>
  </si>
  <si>
    <t xml:space="preserve">          251-257</t>
  </si>
  <si>
    <t>http://www.redalyc.org/pdf/138/13802108.pdf</t>
  </si>
  <si>
    <t>José Rojas Galván</t>
  </si>
  <si>
    <t>El movimiento magisterial de la región Ciénega de Jalisco: en busca de la apropiación de un campo de la historicidad</t>
  </si>
  <si>
    <t xml:space="preserve">        103 - 134</t>
  </si>
  <si>
    <t>http://www.scielo.org.mx/pdf/espiral/v20n58/v20n58a4.pdf</t>
  </si>
  <si>
    <t>Ante las crisis económicas del México de finales de los años setenta y principios de la década de los ochenta, un grupo de maestros de la región Ciénega de Jalisco decidió organizarse como movimiento social para luchar por la reivindicación de sus derechos laborales y sociales. Desde su origen se ha caracterizado por su intensa participación política en favor de la democratización del Sindicato Nacional de los Trabajadores de la Educación ( snte ) y por una serie de estrategias innovadoras, entre las cuales destaca su empleo de las redes sociales. El sustento teórico de esta investigación radica en los campos de la historicidad de Alain Touraine: formas de organización en las cuales la reforma institucional es disputada.</t>
  </si>
  <si>
    <t>Morfin, Catalina</t>
  </si>
  <si>
    <t xml:space="preserve"> Jovenes en acciones colectivas y movimientos sociales para redefinir los espacios publicos y las practicas ciudadanas</t>
  </si>
  <si>
    <t>Revista Latinoamericana de Ciencias Sociales, Ninez y Juventud</t>
  </si>
  <si>
    <t>1692-715X</t>
  </si>
  <si>
    <t>http://www.redalyc.org/pdf/773/77320072002.pdf</t>
  </si>
  <si>
    <t>El objetivo de este articulo es analizar, desde algunas categorias de los nuevos movimientos sociales, la cultura politica que se expresa en las acciones colectivas de los jovenes que participan en los recien formados movimientos sociales en Guadalajara, para demandar mejores condiciones para la movilidad y el espacio publico.</t>
  </si>
  <si>
    <t>GARCIA ALCARAZ, MARIA GUADALUPE</t>
  </si>
  <si>
    <t>EL CENTRO JALISCO DE LA UNION NACIONAL DE PADRES DE FAMILIA (UNPF) 1917-1965</t>
  </si>
  <si>
    <t>REVISTA MEXICANA DE INVESTIGACIÓN EDUCATIVA</t>
  </si>
  <si>
    <t xml:space="preserve">                 XXII</t>
  </si>
  <si>
    <t xml:space="preserve">          439-460</t>
  </si>
  <si>
    <t>ISSN 1405-6666</t>
  </si>
  <si>
    <t>http://www.comie.org.mx/v1/revista/portal.php?idm=es&amp;sec=SC03&amp;&amp;sub=SBB&amp;criterio=ART00203</t>
  </si>
  <si>
    <t>SE PLANTEA EL ESTUDIO DE UNA ORGANIZACION SOCIAL COMPUESTA POR PADRES DE FAMILIA QUE COMPARTEN CONCEPCIONES SOBRE EL TIPO DE EDUCACION QUE DESEAN PARA SUS HIJOS, ESTAS SE TRADUCEN EN PRACTICAS LIGADAS A LA INSTRUCCION CATOLICA Y A UNA PARTICULAR MANERA DE INTERPRETAR LA LIBERTAD DE EDUCACION. ASI, LOS PADRES DE FAMILIA MANTIENEN UNA LINEA DE ACCION CONTINUA PERO CON CAMBIOS EN LAS ESTRATEGIAS; ES POSIBLE RECONOCER, POR LO MENOS, TRES MOMENTOS DE MOVILIZACION: 1) CONTRA EL LAICISMO DEL ARTICULO TERCERO DE LA CONSTITUCION DE 1917, 2) POR SU OPOSICION A LA EDUCACION SOCIALISTA EN LOS AÑOS TREINTA Y, 3) EL RECHAZO A LOS LIBROS DE TEXTO UNICOS Y OBLIGATORIOS DEL PLAN DE ONCE AÑOS. EL PROCESO DE CONFORMACION DE LA UNION VA LIGADO A DIFERENCIAS Y ENFRENTAMIENTOS EN LOS QUE SE INVOLUCRAN ACTORES QUE INTERPRETAN Y OPERAN, CON SENTIDOS DIVERSOS, LA POLITICA EDUCATIVA. EN ESTA DINAMICA COINCIDEN ORIENTACIONES Y ACCIONES ENCAMINADAS A CREAR ESPACIOS ESCOLARES ALTERNATIVOS, EN LOS QUE LOS PADRES CATOLICOS PUEDAN EDUCAR A SUS HIJOS A SU IMAGEN Y SEMEJANZA. PARA DAR CUENTA DE ELLO LA AUTORA SE OCUPA DEL ESTUDIO DEL CENTRO JALISCO DE LA UNION NACIONAL DE PADRES DE FAMILIA (UNPF) DESDE UNA DOBLE DIMENSION: 1) PLANTEA UN ACERCAMIENTO A LAS FORMAS COMO LOS PADRES DE FAMILIA PARTICIPAN EN EDUCACION Y, 2) ANALIZA AL CENTRO COMO UNA INSTANCIA GENERADORA O PARTICIPE DE MOVIMIENTOS SOCIALES AMPLIOS</t>
  </si>
  <si>
    <t>Julián Atilano Morales</t>
  </si>
  <si>
    <t xml:space="preserve"> Voto nulo en Jalisco Causas, construcción y resultado en el proceso electoral de julio de 2009</t>
  </si>
  <si>
    <t xml:space="preserve">      107 - 134</t>
  </si>
  <si>
    <t>http://www.scielo.org.mx/scielo.php?script=sci_arttext&amp;pid=S1665-05652013000100004</t>
  </si>
  <si>
    <t>Esta investigaci n intentar abordar y analizar, en el marco del proceso electoral intermedio de 2009 en M xico, las causas, motivaciones y construcci n, de lo que se denomin como movimiento del voto nulo , enfoc ndome en el estado de Jalisco. Para lograr lo anterior, contextua- lizo de manera breve tanto el ambiente social como el pol tico een el mbito nacional que origin la promoci n de anular el voto; tambi n me detendr en la construcci n de dicho movimiento. Asimismo, utilizo herramientas cuali- tativas y cuantitativas para dilucidar el resultado obtenido en las urnas y, por ende, el impacto del movimiento anulista. Finalmente, exhibo el rostro promedio del anualista y reflexiono sobre el presente y el futuro del movimiento el futuro del movimiento.</t>
  </si>
  <si>
    <t>Moya, Armando Martinez</t>
  </si>
  <si>
    <t>Libertad de cátedra o socialismo de Estado. El dilema de los estudiantes de La Universidad de Guadalajara en 1933-1937</t>
  </si>
  <si>
    <t>Revista historia de la educacion latinoamericana.</t>
  </si>
  <si>
    <t>0122-7238</t>
  </si>
  <si>
    <t>10.9757/Rhela.22/09</t>
  </si>
  <si>
    <t>http://dx.doi.org/10.9757/Rhela.22/09</t>
  </si>
  <si>
    <t>La Universidad de Guadalajara fue arena de un conflicto antagonico escenificado por dos tendencias politico-ideologicas que buscaron influir en la orientacion de la institucion y finalmente en su control: el sector autonomico, defensor de autonomia universitaria y la libertad de catedra, y la tendencia socialista, defensora de la reforma de ese signo promulgada por el regimen de la Revolucion Mexicana. Esta situacion derivo en un movimiento de huela que de manera intermitente poblo la universidad entre 1933-1937. En este trabajo se abordan algunos aspectos del episodio y su desenlace definitivo. Esta tematica ha sido por lo regular tema apologetico para la historia oficial de la Universidad, pues el movimiento estudiantil aparece como una efemerides fundacional. En este texto se trata de evidenciar, a traves de relatos que redactaron algunos protagonistas, que la historia rebela otras explicaciones.</t>
  </si>
  <si>
    <t>Hernandez Lopez, Rafael Alonso</t>
  </si>
  <si>
    <r>
      <rPr>
        <sz val="12"/>
        <rFont val="Calibri"/>
        <family val="2"/>
        <scheme val="minor"/>
      </rPr>
      <t>De como la identidad etnica se vive en un contexto de migracion: la presencia de migrantes chiapanecos en Los Altos de </t>
    </r>
    <r>
      <rPr>
        <b/>
        <sz val="12"/>
        <rFont val="Calibri"/>
        <family val="2"/>
        <scheme val="minor"/>
      </rPr>
      <t>Jalisco</t>
    </r>
  </si>
  <si>
    <t>Revista Liminar</t>
  </si>
  <si>
    <t>http://go.galegroup.com/ps/i.do?p=IFME&amp;u=pu&amp;id=GALE|A341557588&amp;v=2.1&amp;it=r&amp;sid=summon&amp;authCount=1</t>
  </si>
  <si>
    <t>El presente escrito tiene la finalidad de poner de manifiesto cómo se ha conformado la identidad étnica en un municipio de Jalisco con la presencia de migrantes procedentes de Chiapas para trabajar en la agroindustria del tequila. Para ello, mediante análisis documental, discursivo y etnográfico, se rastrean momentos que a juicio del autor, terminan por poner de manifiesto un "proceso de destilación étnica", metáfora que sirve para explicitar los procesos y dinámicas surgidas de las relaciones étnicas entre dos grupos supuestamente diferenciados cultural y racialmente: los indígenas migrantes y los alteños.</t>
  </si>
  <si>
    <t>Gomez Alvarez, David; Petersen, German</t>
  </si>
  <si>
    <t>Apatio?</t>
  </si>
  <si>
    <t>Nexos</t>
  </si>
  <si>
    <t>0185-1535</t>
  </si>
  <si>
    <t>http://go.galegroup.com/ps/i.do?p=AONE&amp;u=pu&amp;id=GALE|A270810763&amp;v=2.1&amp;it=r&amp;sid=summon&amp;authCount=1</t>
  </si>
  <si>
    <t>En Guadalajara el gentilicio local "tapatío" era frecuentemente despojado de la primera letra para describir la actitud de los ciudadanos hacia la política. Llamar a sus habitantes "apatíos" era común cuando la inconformidad ciudadana ante los abusos del poder derivaba en resignación, cuando se prefería eludir el reclamo frente a las injusticias cometidas o bien cuando se convocaban marchas que apenas lograban congregar a sus propios promotores. Sin embargo, las cosas en Guadalajara están cambiando: hoy en día la sociedad civil organizada impulsa importantes iniciativas que están transformando el rostro de la otrora "Perla Apatía".</t>
  </si>
  <si>
    <t>Francisco Aceves González</t>
  </si>
  <si>
    <t>De la irrupción del sonido a la explosión de las imágenes. Una mirada al desarrollo histórico de la radio y la televisión en Jalisco: 1920-1960</t>
  </si>
  <si>
    <t>http://go.galegroup.com/ps/i.do?p=AONE&amp;u=pu&amp;id=GALE|A296697560&amp;v=2.1&amp;it=r&amp;sid=summon&amp;authCount=1</t>
  </si>
  <si>
    <t>En este artículo el autor describe las vicisitudes que enfrentó el desarrollo de la industria de la radio y la televisión en Jalisco. En la primera parte da cuenta del tránsito de la radio tapatía, en un período que abarca de 1924 a 1955, desde sus balbuceos como expresión de la cultura regional, hasta su confrontación a la dinámica de avasallamiento regional impulsada por las grandes corporaciones de la capital del país. En la segunda parte registra los antecedentes y el desarrollo de la industria televisiva.</t>
  </si>
  <si>
    <t>Humberto Palos Delgadillo, José Sánchez Gutiérrez y Salvador Gómez Nieves</t>
  </si>
  <si>
    <t>"Jalisco, un desarrollo regional no sustentable y sus efectos a la poblacion": caso: los municipios de Juanacatlan y El Salto de la Zona Conurbada de Guadalajara, Mexico</t>
  </si>
  <si>
    <t>Folletos Gerenciales</t>
  </si>
  <si>
    <t>1726-5851</t>
  </si>
  <si>
    <t>http://go.galegroup.com/ps/i.do?p=AONE&amp;u=pu&amp;id=GALE|A174970527&amp;v=2.1&amp;it=r&amp;sid=summon</t>
  </si>
  <si>
    <t>El desarrollo regional en Jalisco, no ha conseguido una sustentabilidad, que propicien que otras organizaciones busquen resolver los problemas medioambientales, por la falta de atención de las autoridades y empresarios en el cuidado del entorno. Todo esto ha sido generado por el afán de conseguir solo el crecimiento económico, sin tomar en cuenta las demandas sociales y el cuidado de mantener el equilibrio con la explotación de los recursos naturales. En los municipios de Juanacatlán y El Salto Jalisco, se aprecia un alto grado de contaminación ambiental de las aguas, suelos y aire, por las emisiones e inmisiones de la planta productiva ubicada en el corredor industrial y de otras fuentes como la planta procesadora de basura ubicada en terrenos de El Salto.</t>
  </si>
  <si>
    <t>J. Igor Israel González Agulrre</t>
  </si>
  <si>
    <t>construyendo la esfera publica Juventud y (la otra) cultura politica</t>
  </si>
  <si>
    <t>http://go.galegroup.com/ps/i.do?p=IFME&amp;u=pu&amp;id=GALE|A304842153&amp;v=2.1&amp;it=r&amp;sid=summon</t>
  </si>
  <si>
    <t>Ser joven se constituye hoy en un ámbito de indecibilidad. Lo anterior coloca la construcción de los proyectos identitarios directamente en el centro del campo político. El estudio de ello requiere considerar una serie de interrogantes, que son las que dan cuerpo a esta intervención: ¿cómo se tematiza la relación entre la juventud y la esfera pública en la Zona Metropolitana de Guadalajara, Jalisco, México? ¿Cuáles son las imágenes culturales que dotan de visibilidad a los jóvenes y a las jóvenes en dicha zona y cómo éstas funcionan cual mecanismos de control por parte del Estado? ¿Qué tácticas despliegan los sujetos jóvenes tapatíos frente a ello?</t>
  </si>
  <si>
    <t>JJRC</t>
  </si>
  <si>
    <t>La protección de los defensores y el acompañamiento internacional de Brigadas Internacionales de Paz en Guerrero</t>
  </si>
  <si>
    <t>EL COTIDIANO 150</t>
  </si>
  <si>
    <t>115 - 121</t>
  </si>
  <si>
    <t>http://132.248.9.34/hevila/ElCotidiano/2008/no150/16.pdf</t>
  </si>
  <si>
    <t xml:space="preserve">Este artículo recupera el trabajo de acompañamiento de Brigadas Internacionales
de Paz en el estado de Guerrero, haciendo énfasis en las dificultades y amenazas
que reciben las y los defensores de derechos humanos por el trabajo que
realizan. En Guerrero, el trabajo que desarrolla PBI (Peace Brigades International) incide
en las siguientes áreas temáticas: acceso a la justicia y lucha contra la impunidad,
las problemáticas de la militarización, los derechos de la población indígena y sus
propuestas de autonomía, y la defensa de la tierra y los recursos naturales. Todo ello
desde un punto de vista del trabajo en el campo y con la mirada de una organización
internacional. </t>
  </si>
  <si>
    <t>El caso Radilla ante la Corte Interamericana de Derechos Humanos</t>
  </si>
  <si>
    <t>PEACE BRIGADAS INTERNATIONAL: PROYECTO MEXICO</t>
  </si>
  <si>
    <t>http://www.pbi-mexico.org/fileadmin/user_files/projects/mexico/files/Entrevista_16_CMDPDH_RadillaCoIDH.pdf</t>
  </si>
  <si>
    <t xml:space="preserve">El titular de la Unidad de Derechos Humanos de la Secretaria de Gobernación, José Antonio Guevara explica a
PBI en entrevista de que manera el gobierno de México piensa actuar ante esta sentencia. </t>
  </si>
  <si>
    <t>Illedades, Carlos</t>
  </si>
  <si>
    <t>Guerrero: La violencia circular</t>
  </si>
  <si>
    <t>Nexos: Sociedad, Ciencia, Litaratura</t>
  </si>
  <si>
    <t>http://go.galegroup.com/ps/i.do?p=IFME&amp;u=pu&amp;id=GALE|A391459931&amp;v=2.1&amp;it=r&amp;sid=summon</t>
  </si>
  <si>
    <t>Un análisis teórico acerca de la violencia histórica en Guerrero apartir de los eventos ocurridos en Iguala en el año 2014.</t>
  </si>
  <si>
    <t>0188-7742</t>
  </si>
  <si>
    <t>Góngora, Pimentel, Genaro</t>
  </si>
  <si>
    <t>El delito de componer corridos musicales: Rosendo Padilla Pacheco y Rosendo Padilla Martíne</t>
  </si>
  <si>
    <t>Siempre!</t>
  </si>
  <si>
    <t>http://go.galegroup.com/ps/i.do?p=IFME&amp;u=pu&amp;id=GALE|A252384509&amp;v=2.1&amp;it=r&amp;sid=summon</t>
  </si>
  <si>
    <t>El señor Rosendo Radilla Pacheco y su hijo Rosendo Radilla Matínez, el 25 de agosto de 1974 viajaban en un autobús que se dirigía a Chilpancingo, Guerrero. El autobús fue detenido por retenes militares en dos ocasiones y, en el segundo reten, agentes militares lo privaron de su libertad bajo el argumento de que "componía corridos". Posteriormente fue trasladado al cuartel militar donde permaneció detenido clandestinamente por varias semanas, lugar en que fue visto por última vez, con los ojos vendados y signos de maltrato físico. Hechos que la Corte Interamericana estimó suficientemente acreditados. Respecto de la desaparición forzada, el único motivo aducido al momento de su detención fue que componía "corridos". Los corridos son una expresión musical popular mexicana en la cual se relatan versos acompañados por la guitarra y los corridos compuestos por el señor Rosendo Radilla Pacheco relatan diversos hechos sucedidos en Atoyac de Alvarez y las luchas campesinas y sociales de la época.</t>
  </si>
  <si>
    <t>Lamas, Marta</t>
  </si>
  <si>
    <t>Valentina y los soldados</t>
  </si>
  <si>
    <t>http://go.galegroup.com/ps/i.do?p=IFME&amp;u=pu&amp;id=GALE|A229529113&amp;v=2.1&amp;it=r&amp;sid=summon</t>
  </si>
  <si>
    <t>Indgación de violación ocurrida a Valentina Rosendo Radilla en Barranca Bejuco, Guerrero en el año 2002.</t>
  </si>
  <si>
    <t>Oikión, Solano,Verónica</t>
  </si>
  <si>
    <t>El estado Mexicano frente a los levantamientos armados en Guerrero. El caso del plan Telarana</t>
  </si>
  <si>
    <t>Enero-Junio</t>
  </si>
  <si>
    <t>http://go.galegroup.com/ps/i.do?p=IFME&amp;u=pu&amp;id=GALE|A370032162&amp;v=2.1&amp;it=r&amp;sid=summon</t>
  </si>
  <si>
    <t>El presente texto esboza, a grandes líneas, el papel del Ejército Mexicano dentro del aparato de seguridad del Estado Nacional, concretamente lo que se refiere a la pulverización de movimientos armados en el siglo XX. Es decir, abordo al Ejército en su carácter contrainsurgente. Me centro en dos casos específicos, ambos en tierras guerrerenses: el acoso y destrucción de la Asociación Cívica Nacional Revolucionaria (ACNR) y el Partido de los Pobres (PDLP), mediante estrategias concebidas desde la cúpula castrense y con el visto bueno, apoyo y decisión política del presidente de la República, considerada ésta como razón de Estado y enmarcada en los lineamientos de Seguridad Nacional.</t>
  </si>
  <si>
    <t>Díaz, Gloria, Leticia</t>
  </si>
  <si>
    <t>Con engaños y aun sin autorización, esterilizan a indígenas de Guerrero</t>
  </si>
  <si>
    <t>http://go.galegroup.com/ps/i.do?p=IFME&amp;u=pu&amp;id=GALE|A63041568&amp;v=2.1&amp;it=r&amp;sid=summon</t>
  </si>
  <si>
    <t>Caso de indígenas esterilizados en Ayutla de los Libres.</t>
  </si>
  <si>
    <t>Brigadas Internacionales de Paz - Proyecto México</t>
  </si>
  <si>
    <t>Entre el 26 de noviembre y 04 de diciembre de 2009, el Comité de Derechos Humanos de la
Barra de Abogados de Inglaterra y Gales (BHRC por sus siglas en inglés) encabezó una
delegación internacional de alto nivel de abogados de derechos humanos en México.
Trece abogados representaron a Canadá, Inglaterra y Gales, Alemania, Irlanda y los
Estados Unidos de América. El propósito de la delegación fue llevar a cabo una auditoría
independiente e imparcial de la situación de los derechos humanos en los estados
mexicanos de Guerrero y Oaxaca, en particular para evaluar el acceso a la justicia, el
respeto al Estado de Derecho, y la capacidad de abogados y defensores de derechos
humanos de ejercer libremente su vocación.</t>
  </si>
  <si>
    <t>http://www.pbi-mexico.org/fileadmin/user_files/projects/mexico/files/Reports/1007RetomandoDerecho_BHRC.pdf</t>
  </si>
  <si>
    <t>PEACE BRIGADES INTERNATIONAL: MAKING SPACE FOR PEACE</t>
  </si>
  <si>
    <t>Un informe sobre la protección de defensores de derechos humanos y el Estado de Derecho en los estados de Guerrero y Oaxaca, México</t>
  </si>
  <si>
    <t>Guerrero es uno de los estados donde más violencia se ha desatado a raíz de la “guerra contra el narcotráfico” declarada por el Presidente Felipe Calderón al inicio de su sexenio, aunque es menor a los niveles que se viven en el norte del país. El despliegue de las tropas castrenses ha resultado en un aumento de denuncias de violaciones de derechos humanos a manos del Ejército, con cifras notoriamente elevadas a partir de 2008. La presencia de militares en Guerrero, junto con otros factores, ha dificultado la labor de defensoras y defensores de derechos humanos, sea por asesinatos, amenazas anónimas, actos de intimidación en su contra, o bien por la omisión de las autoridades en protegerlos. Sin embargo, existen procesos de construcción de alternativas desde la sociedad civil organizada, entre otros de parte de los pueblos indígenas de la región.</t>
  </si>
  <si>
    <t>http://www.sipaz.org/enfoque-guerrero-represion-a-organizaciones-de-derechos-humanos-en-el-marco-de-la-militarizacion/</t>
  </si>
  <si>
    <t>S!Paz</t>
  </si>
  <si>
    <t>Represión a organizaciones de derechos humanos en el marco de la militarización</t>
  </si>
  <si>
    <t>Ensayo referente a los crimenes cometidos por el Estado en contra de movimientos sociales, especialmente contra sus dirigentes.</t>
  </si>
  <si>
    <t>http://www.redaccionpopular.com/articulo/crimenes-politicos-del-siglo-xxi-en-el-estado-de-guerrero</t>
  </si>
  <si>
    <t>Redacción Popular</t>
  </si>
  <si>
    <t>CRÍMENES POLÍTICOS DEL SIGLO XXI EN EL ESTADO DE GUERRERO.</t>
  </si>
  <si>
    <t>Peláez, Ramos, Gerardo</t>
  </si>
  <si>
    <t>Publicación referente  a los conflictos sociales existentes en Guerrero respecto a las minerías y la sobrexplotación de los recursos naturales.</t>
  </si>
  <si>
    <t>http://movimientom4.org/2017/05/mas-de-100-conflictos-sociales-por-mineria-en-mexico/</t>
  </si>
  <si>
    <t>Movimiento Mesoaméricano contra el Modelo Extractivo en Minero</t>
  </si>
  <si>
    <t>Más de 100 conflictos sociales por minería en México</t>
  </si>
  <si>
    <t>La desigualdad social que se vive en la región es preocupante ya que es uno de los estados más pobres del país y donde las injusticias se presentan día con día. Este abandono es evidente por parte de las instituciones del Estado que centra sus esfuerzos en las riquezas empresariales, como tianguis turísticos y empresas privadas, que solo se centra en una política de protección a los ricos empresarios y los intereses con los gobernantes, que generan Políticas Públicas que no son lo suficientemente buenas para el resto de la población del Estado guerrerense que se encuentra hundido en una crisis de pobreza a pesar de estar en un Estado rico en recursos naturales.</t>
  </si>
  <si>
    <t>http://fundar.org.mx/la-protesta-social-en-guerrero/</t>
  </si>
  <si>
    <t>FUNDAR: Centro de Análisis e Invstigación</t>
  </si>
  <si>
    <t>La protesta social en Guerrero</t>
  </si>
  <si>
    <t>Peralta, Jesús</t>
  </si>
  <si>
    <t>Ensayo sobre la violencia del Estado en contra de los movimientos sociales en Guerrero, haciendo un especial enfasis en los estudiantes de Ayotzinapa.</t>
  </si>
  <si>
    <t>http://movin.laoms.org/2014/11/19/la-violencia-de-estado-los-movimientos-sociales-y-ayotzinapa/</t>
  </si>
  <si>
    <t>Movimientos e Instituciones</t>
  </si>
  <si>
    <t>La violencia de Estado, los movimientos sociales, y Ayotzinapa</t>
  </si>
  <si>
    <t>Los indigenas y campesino de La Montaña, luchan de forma organizada para evitar la explotación minera de sus tierras.</t>
  </si>
  <si>
    <t xml:space="preserve">https://chapingo.mx/revistas/phpscript/download.php?file=completo&amp;id...
</t>
  </si>
  <si>
    <t>La lucha ecosocial contra la minería en la Montaña de Guerrero: defendiendo el territorio en tiempos de despojo</t>
  </si>
  <si>
    <t>Mora, Cabrera, Eloisa, Amparo</t>
  </si>
  <si>
    <t>La Comisión Nacional de los Derechos Humanos, con fundamento en los artículos 1o., párrafos primero, segundo y tercero, y 102, apartado B, de la Constitución Política de los Estados Unidos Mexicanos; 1o.; 6o., fracciones VII y VIII; 15, fracción VIII, y 71, párrafo primero, de la Ley de la Comisión Nacional de los Derechos Humanos, así como 174 de su Reglamento Interno, presenta a la opinión pública el Informe especial sobre los grupos de autodefensa y la seguridad pública en el estado de Guerrero.</t>
  </si>
  <si>
    <t>http://www.cndh.org.mx/sites/all/doc/Informes/Especiales/2013_IE_grupos_autodefensa.pdf</t>
  </si>
  <si>
    <t>Comisión Nacional de los Derechos Humanos</t>
  </si>
  <si>
    <t>INFORME ESPECIAL SOBRE LOS GRUPOS DE AUTODEFENSA Y LA SEGURIDAD PÚBLICA EN EL ESTADO DE GUERRERO</t>
  </si>
  <si>
    <t>Plascencia, Villanueva, Raúl</t>
  </si>
  <si>
    <t>Informe-investigación sobre los eventos ocurridos en Iguala, respecto a los 43 estudiantes normalistas desaparecidos.</t>
  </si>
  <si>
    <t>http://www.cndh.org.mx/sites/all/doc/OtrosDocumentos/Doc_2015_002.pdf</t>
  </si>
  <si>
    <t>ESTADO DE LA INVESTIGACIÓN "CASO IGUALA" (Observaciones y propuestas formuladas a diversas autoridades)</t>
  </si>
  <si>
    <t>López, Saúl</t>
  </si>
  <si>
    <t>GUERRERO, CUARENTA AÑOS DE DOMINACIÓN Y RESISTENCIA. LOS MOVIMIENTOS CÍVICOS EN LUCHA PERMANENTE POR DEMOCRACIA, JUSTICIA Y OTRO DESARROLLO</t>
  </si>
  <si>
    <t>Universidad Autónoma Metropolitana sede Xochimilco</t>
  </si>
  <si>
    <t>Tesis de Maestría
- Tesis de Doctorado</t>
  </si>
  <si>
    <t>http://www.librosenred.com/libros/guerrerocuarentaanosdedominacionyresistencialosmovimientoscivicosenluchapermanentepordemocraciajusticiayotrodesarrollo.html</t>
  </si>
  <si>
    <t>Ciencia Política</t>
  </si>
  <si>
    <t>El presente libro fue presentado como tesis para obtener el grado de Maestro en Desarrollo Rural por la Universidad Autónoma Metropolitana de la Unidad Xochimilco en agosto de 2002. 
El movimiento de los sesenta fue una verdadera insurrección cívica contra el gobierno déspota y arbitrario de Raúl Caballero Aburto; insurrección de masas, no armada. Las guerrillas de Genaro Vázquez y Lucio Cabañas fueron insurgencias armadas, motivadas por la represión, que surgieron en sus inicios como movimientos de autodefensa y se transformaron, más adelante, en la clásica guerra de guerrillas, con el método de pica y huye. Fueron, en suma, movimientos de autodefensa, lo que Julio Barreiro denomina contraviolencia.
Los ejes que articulan los siete capítulos de Guerrero, cuarenta años de dominación y resistencia. Los movimientos cívicos en lucha permanente por democracia, justicia y otro desarrollo son tres: el primero, movimientos y luchas sociales, de la que es parte fundamental el movimiento de los copreros guerrerenses; el segundo: violencia política, represión y masacres y su contraparte, la contraviolencia; y el tercero: la crisis de legitimidad del régimen político en el estado de Guerrero, y las alternativas sociales y políticas arduamente tejidas por el pueblo guerrerense.
COMENTARIOS</t>
  </si>
  <si>
    <t>García,Medina, Carlos</t>
  </si>
  <si>
    <t>Revista Terra Latinoamérica</t>
  </si>
  <si>
    <t>XXVI</t>
  </si>
  <si>
    <t>99-124</t>
  </si>
  <si>
    <t>1012-7089</t>
  </si>
  <si>
    <t>http://132.248.9.34/hevila/TerraCaracas/2010/vol26/no39/5.pdf</t>
  </si>
  <si>
    <t>En la actualidad es común encontrar trabajos que hablen de los derechos humanos, pero son pocos los que abordan el problema de los derechos humanos en las mujeres indígenas. Sobre todo en México, país rico en diversidad cultural; se reconoce que el estado mexicano tiene oficialmente 62 lenguas indígenas. Sin embargo, ésta riqueza cultural y pluricultural se ve opacada por la gran diferenciación social y económica en que viven. Por tal motivo, la presente investigación dará un esbozo de los derechos humanos de las mujeres indígenas del sur del país; es decir, de los estados de Guerreo, Oaxaca y Chiapas. Para tal análisis es necesario recurrir a algunos instrumentos normativos internacionales y nacionales, que tengan que ver específicamente con los derechos humanos de las mujeres indígenas. El trabajo está dividido en tres apartados, el primero, corresponde a los instrumentos internacionales; el segundo, a los nacionales, es decir la Constitución Política de los Estados Unidos Mexicanos; el tercero, a las constituciones de los estados de Guerrero, Oaxaca y Chiapas. Aunque existan a nivel internacional, nacional, estatal normas que defienden los derechos de las mujeres indígenas, la problemática específica de la mujer indígena muestra que existen carencias jurídicas aún pendientes en cada uno de los estados analizados</t>
  </si>
  <si>
    <t>Mora, Mariana</t>
  </si>
  <si>
    <t>Ayotzinapa and the Criminalization of Racialized Poverty in La Montaña, Guerrero, Mexico</t>
  </si>
  <si>
    <t>PoLAR: Political and Legal Anthropology Review</t>
  </si>
  <si>
    <t>67-85</t>
  </si>
  <si>
    <t>1081-6976</t>
  </si>
  <si>
    <t>http://onlinelibrary.wiley.com/doi/10.1111/plar.12208/abstract</t>
  </si>
  <si>
    <t>This article situates the dramatic case of the forced disappearance of forty-three peasant and indigenous students from the teachers college, Ayotzinapa, in the city of Iguala, in Guerrero, on September 26, 2014, in a broader context of state violence in Mexico. What are the forces that operate to classify indigenous and peasant lives as waste, hence rendering permissible such atrocities? The article draws on ethnographic evidence collected over six years in La Montaña, Guerrero, Mexico. It points to the racialized spatial forms of governance that articulate state security punitive measures, to neoliberal antipoverty programs, and to the social imaginaries that represent indigenous regions as inherently backward, violent, and ingrained with cultural deficiencies. Drawing from Ruth Wilson Gilmore's definition of racism, this article argues that the effects of these racialized geographies engender the conditions for the permissibility of state-sanctioned death.</t>
  </si>
  <si>
    <t>García,Ortega, Martha y Celestino, Solís, Eustaquio</t>
  </si>
  <si>
    <t xml:space="preserve"> 
El otro viaje: muerte y retorno entre los migrantes nahuas de México</t>
  </si>
  <si>
    <t xml:space="preserve">Liminar: Estudios Sociales y Humanísticos </t>
  </si>
  <si>
    <t>Enero - Junio 2015</t>
  </si>
  <si>
    <t>41-55</t>
  </si>
  <si>
    <t>1665-8027, 2007-8900</t>
  </si>
  <si>
    <t>http://gs3sr3zm5k.search.serialssolutions.com/?ctx_ver=Z39.88-2004&amp;ctx_enc=info%3Aofi%2Fenc%3AUTF-8&amp;rfr_id=info%3Asid%2Fsummon.serialssolutions.com&amp;rft_val_fmt=info%3Aofi%2Ffmt%3Akev%3Amtx%3Ajournal&amp;rft.genre=article&amp;rft.atitle=El+otro+viaje%3A+muerte+y+retorno+entre+los+migrantes+nahuas+de+M%C3%A9xico&amp;rft.jtitle=Liminar%3A+Estudios+Sociales+y+Human%C3%ADsticos&amp;rft.au=Martha+Garc%C3%ADa+Ortega&amp;rft.au=Eustaquio+Celestino+Sol%C3%ADs&amp;rft.date=2015-01-01&amp;rft.pub=Universidad+de+Ciencias+y+Artes+de+Chiapas&amp;rft.issn=1665-8027&amp;rft.eissn=2007-8900&amp;rft.volume=13&amp;rft.issue=1&amp;rft.spage=41&amp;rft.epage=55&amp;rft.externalDBID=DOA&amp;rft.externalDocID=oai_doaj_org_article_5a4073ecae8a4586b88bf2544d12f4b6&amp;paramdict=es-ES</t>
  </si>
  <si>
    <t>Se aborda el retorno de los cuerpos de migrantes muertos y sus implicaciones sociales en comunidades nahuas del Alto Balsas, Guerrero, con el fin de entender los rituales y símbolos que imponen las lógicas migratorias nacionales e internacionales, en las que el control de las fronteras de los regímenes administrativos de los Estados nacionales se hace patente. Documentado con investigación de campo, el tema invita a pensar en el cambio y la tensión en los referentes culturales a partir de la organización colectiva inter y transnacional de un pueblo con valores mesoamericanos en la práctica del ritual funerario.</t>
  </si>
  <si>
    <t>Gasparello, Giovanna</t>
  </si>
  <si>
    <t>Policía Comunitaria de Guerrero, investigación y autonomía</t>
  </si>
  <si>
    <t>http://www.scielo.org.mx/scielo.php?script=sci_arttext&amp;pid=S0188-77422009000200004</t>
  </si>
  <si>
    <t>El Sistema de Seguridad y Justicia Comunitaria–Policía Comunitaria de Guerrero es una institución autónoma que mantiene la seguridad e imparte justicia en un contexto históricamente violento y discriminatorio hacia los indígenas. Muchos investigadores destacan la legitimidad del Sistema; no obstante, el Estado no lo reconoce como ejercicio del derecho a la autonomía. La academia puede desempeñar un papel importante: demostrar la eficacia del Sistema para garantizar el acceso a la justicia de los indígenas de la región y reducir los niveles de violencia y conflicto, y presionar la apertura de un marco jurídico para el reconocimiento de esta y otras experiencias autonómicas.</t>
  </si>
  <si>
    <t>Con Resumen</t>
  </si>
  <si>
    <t>Sin Resumen</t>
  </si>
  <si>
    <t>*Hacen falta especificar 8 autores o autoras</t>
  </si>
  <si>
    <t>Con resumen</t>
  </si>
  <si>
    <t>Sin resumen</t>
  </si>
  <si>
    <t>Sumatoria resumenes</t>
  </si>
  <si>
    <t>Autoras</t>
  </si>
  <si>
    <t>Sociedad Civil</t>
  </si>
  <si>
    <t>Derechos Ciudadanos</t>
  </si>
  <si>
    <t>Se describe la revuelta campesina protagonizada por los jornaleros de la finca La Perdida en el municipio de Miquihuana, Tamaulipas, México, ubicándola en el contexto de las manifestaciones populares en contra de la explotación de los administradores de las grandes haciendas ixtleras de la región semiárida del estado. Se destaca la participación del profesor Alberto Carrera Torres como el intelectual e ideólogo del movimiento, que lo llevó a radicalizar su postura para que dos años después se erigiera como el brazo armado de la primera etapa de la revolución mexicana en Tamaulipas.</t>
  </si>
  <si>
    <t>Sociedad civil</t>
  </si>
  <si>
    <t xml:space="preserve"> Sociedad civil</t>
  </si>
  <si>
    <t xml:space="preserve">Víctor Alfonzo Zertuche Cobos / Sara Ruíz Suárez </t>
  </si>
  <si>
    <t xml:space="preserve">¡Arriba Pichátaro! La comunidad, tras los pasos de su libre determinación y autogobierno </t>
  </si>
  <si>
    <t>1º conemsmx</t>
  </si>
  <si>
    <t xml:space="preserve">Rectoría UAM </t>
  </si>
  <si>
    <t xml:space="preserve">325-326 </t>
  </si>
  <si>
    <t xml:space="preserve">Memoria electronica </t>
  </si>
  <si>
    <t>http://conemsmx.comie.org.mx/2016/sitio/wp-content/uploads/2017/01/Memorias-del-1er.-Congreso-Nacional-de-Estudios-de-los-Movimientos-Sociales.pdf</t>
  </si>
  <si>
    <t>Perla Esmeralda Pedroza Vargas</t>
  </si>
  <si>
    <t xml:space="preserve">¿Pugna entre los derechos individuales y los derechos colectivos?: El caso de los Sistemas de Seguridad e impartición de justicia comunitarios </t>
  </si>
  <si>
    <t>326-327</t>
  </si>
  <si>
    <t>En esta investigación profundizó en los documentos internacionales que dotan de garantías colectivas a las comunidades indígenas y afrodescencientes, tales como el convenio Número 157, el Número 169 y en la muy reciente declaración de derechos indígenas, haciendo una comparación y análisis de la Constitución Política de los Estados Unidos Mexicanos. Para concluir en un análisis sobre el pluralismo jurídico que ofrecen los Sistemas de Seguridad e Impartición de Justica Comunitarios.
Este documento es producto de una investigación que concluyó en mayo de este año. Se partió, en un primer momento, de investigación documental, haciendo una revisión extensa en libros, artículos en revistas especializadas y periódicos. Realicé entrevistas y grupos focales en las comunidades a miembros de los sistemas de seguridad e impartición de justicia, comisarios, líderes comunitarios y actores políticos de relevancia en el tema.</t>
  </si>
  <si>
    <t xml:space="preserve">Derechos Humanos y comunidad </t>
  </si>
  <si>
    <t>Miguel Enrique Mendoza Bonilla</t>
  </si>
  <si>
    <t xml:space="preserve">Movimiento social de Niñas, Niños y Adolescentes Trabajadores de Nicaragua América Latina y su disfuncionalidad </t>
  </si>
  <si>
    <t>327-328</t>
  </si>
  <si>
    <t xml:space="preserve">El presente ensayo tiene la finalidad de presentar un panorama sobre el surgimiento del movimiento de Niños, Niñas y Adolescentes Trabajadores (NATRAS) de Nicaragua durante los años noventa: sus repercusiones en la vida diaria de cada niña, niño y adolescentes trabajador, su implicancia en la sociedad nicaragüense, la promoción de la defensa de los derechos de los niños, niñas y adolescentes trabajadores, su organización como núcleo de los proyectos que agrupaba y su disfuncionalidad o desestructuración del movimiento original. </t>
  </si>
  <si>
    <t xml:space="preserve">Marta Lamas Encabo </t>
  </si>
  <si>
    <t xml:space="preserve">Acción colectiva y litigio jurídico. La lucha por el derecho laboral como una forma de construcción de ciudadanía, de un grupo d trabajadoras sexuales callejeras en la Ciudad de México </t>
  </si>
  <si>
    <t>La Red Mexicana de Trabajo Sexual y una asociación civil llamada Brigada Callejera, sentaron las bases para una reflexión colectiva que posteriormente condujo a un litigio jurídico. Así, en 2014, luego de un largo proceso, un grupo de trabajadoras sexuales ganó un amparo para que el Gobierno del Distrito Federal (GDF) le otorgara el reconocimiento legal a su trabajo bajo la categoría “trabajador no asalariado”.
En la ponencia documento dicho proceso y reflexiono sobre cómo trabajadoras sexuales, tradicionalmente discriminadas y excluidas de los derechos derivados del reconocimiento legal a su oficio, han puesto en práctica una inédita modalidad de construcción de ciudadanía en la Ciudad de México. La trama del proceso se dio en un contexto de criminalización del trabajo sexual, debido a la mezcla discursiva que existe hoy entre comercio sexual y trata. Desde la autodeterminación y desafiando al estigma, estas trabajadoras sexuales han inaugurado una defensa inédita de su derecho laboral.</t>
  </si>
  <si>
    <t xml:space="preserve">Jorge Daniel González Hernández </t>
  </si>
  <si>
    <t xml:space="preserve">Aprendizaje y co-evolución en las protestas de algunos movimientos sociales en México </t>
  </si>
  <si>
    <t>La siguiente propuesta de ponencia es el resultado de un proceso de investigación derivado de mis tesis de maestría y doctorado. Las investigaciones realizadas han generado conocimiento respecto a la importancia del aprendizaje de las organizaciones de movimientos sociales que han marcado una huella significativa en la protesta colectiva en el México contemporáneo. Se parte del supuesto de que los movimientos sociales tienen consecuencias significativas en los procesos de democratización, que en el caso mexicano suceden de forma continua, pero que solo encuentran referentes significativos mirando hacia el pasado (Macy, 1990). El objetivo central de la ponencia es dar respuesta a la interrogante: ¿Cuál es el aprendizaje de las organizaciones en la construcción y definición de la protesta en algunos movimientos y como se ha expresado durante el proceso reciente de democratización en México? Para ello, es necesario revelar cómo algunas definiciones políticas (marcos de análisis o aprendizajes) se expresan organizacionalmente.</t>
  </si>
  <si>
    <t xml:space="preserve">Jurhamuti José Velázquez Morales </t>
  </si>
  <si>
    <t xml:space="preserve">Cherán del movimiento social a la autodeterminación indígena </t>
  </si>
  <si>
    <r>
      <t xml:space="preserve">El movimiento social enarbolado el 15 de abril de 2011 en la comunidad indígena de Cherán, Michoacán, México estableció nuevas formas de relación entre sus habitantes e instituciones comunitarias. En 2015 tomó protesta el Segundo Concejo de Gobierno Comunal reconocido jurídicamente a través de usos y costumbres indígenas, tres años atrás el primer Gobierno Comunal (2012-2015) logró resultados en materia de seguridad y reconstitución del territorio. Desde la concepción p’urhépecha la ponencia estudia los aspectos morales y políticos de ciudadanía p’urhé que dan sustento al gobierno denominado </t>
    </r>
    <r>
      <rPr>
        <i/>
        <sz val="12"/>
        <color theme="1"/>
        <rFont val="TimesNewRomanPS"/>
      </rPr>
      <t xml:space="preserve">Kʹeri Jánaskaticha </t>
    </r>
    <r>
      <rPr>
        <sz val="12"/>
        <color theme="1"/>
        <rFont val="TimesNewRomanPSMT"/>
      </rPr>
      <t xml:space="preserve">Consejo Mayor de Gobierno Comunal. En este sentido, el Concejo principal, está formado por 12 miembros, hombres y mujeres (tres representantes por cada uno de los cuatro barrios tradicionales) quienes son propuestos en base una serie de características descritas en un Sistema Normativo Interno en la asamblea general, la máxima institución en donde se determinan los asuntos de interés de la comunidad. </t>
    </r>
  </si>
  <si>
    <t xml:space="preserve">Iran Guerrero Andrade </t>
  </si>
  <si>
    <t>Cherán. El movimiento social que reconfiguró el ejercicio práctico de la ciudadanía</t>
  </si>
  <si>
    <t>331-332</t>
  </si>
  <si>
    <t>El estudio sobre los movimientos sociales ha ocupado un papel central en las investigaciones de las últimas décadas. Algunas de las razones son porque la movilización social y la protesta contribuyeron al establecimiento de los regímenes democráticos, el respeto por los derechos humanos, el pleno goce de los derechos civiles y políticos, los derechos por la diversidad sexual y de las mujeres, así como las recientes incorporaciones a la sociedad de “nuevos valores” como el respeto por la identidad, la ecología y patrones de vida no asociados directamente con la política liberal.En la presente propuesta de ponencia, me interesa desmarcarme de esas investigaciones y presentar la discusión de un movimiento social, el de la comunidad indígena de Cherán (Michoacán), en el que además de confrontar directamente la estructura política del Estado Mexicano, constituye un movimiento social que logró la reconfiguración “plena” del ejercicio de los derechos de ciudadanía hacía el interior de la propia comunidad. Donde, como característica central se desplazó el ejercicio de ciudadanía basado en la política electoral del voto, por una “nueva” forma de elegir las autoridades que presenta como rasgo: la discusión constante de los problemas comunales en asambleas de barrio.</t>
  </si>
  <si>
    <t xml:space="preserve">Rosa Ynés Alacio García </t>
  </si>
  <si>
    <r>
      <rPr>
        <sz val="11"/>
        <rFont val="Calibri"/>
        <family val="2"/>
        <scheme val="minor"/>
      </rPr>
      <t>Ciudad@s en el poder y ciudadan@s frente al poder político: mediaciones para defender los derechos humanos</t>
    </r>
    <r>
      <rPr>
        <sz val="11"/>
        <color rgb="FFBF0000"/>
        <rFont val="TimesNewRomanPS"/>
      </rPr>
      <t xml:space="preserve"> </t>
    </r>
  </si>
  <si>
    <t>332-333</t>
  </si>
  <si>
    <t>El diseño de reglas establecidas en la constitución, y en la normatividad derivada de ésta, supondría la garantía del estado de derecho mexicano. ¿En qué medida la aplicación del texto jurídico, a partir de acciones administrativas y jurisdiccionales abona al avance democrático desde el respeto a los derechos humanos?, ¿quién tiene el poder para defender los derechos humanos y qué tanto vale el conocimiento y el dinero en el acto de juzgar? Si bien el Estado de derecho supone la existencia de una comunidad política sujeta a la naturaleza de la ley (Valadés, 2006: 174), la distancia entre el ciudadano(a) en el poder y frente al poder de gobierno, dimensiona los contenidos de la acción.Desde dos abordajes distintos se contrapone el supuesto de Huntington, Crozier, Watanuki (1975) y Rosanvallon (2011), sobre los contenidos de la democracia, con la finalidad de centrar la atención en el control del poder (Valadés, 2006) y en la defensa al respeto de los derechos humanos en México. Se analizan las consecuencias políticas del texto constitucional y normativo sobre derechos humanos, y se contrasta con casos permitidos en México en el marco de la ley.</t>
  </si>
  <si>
    <t xml:space="preserve">Alberto Javier Olvera Rivera </t>
  </si>
  <si>
    <t xml:space="preserve">Déficits analíticos en el estudio de movimientos sociales: de la sociedad fragmentada al Estado ausente. El caso de los derechos humanos </t>
  </si>
  <si>
    <t>La gramática analítica de la sociedad civil, de los movimientos sociales y de la democracia comparte dos déficits analíticos: en el plano del Estado, la suposición de su unidad funcional, legal y operativa; en el caso de la sociedad, la suposición de algún tipo de ciudadanía activa. ¿Qué sucede si ambos presupuestos se problematizan? En esta ponencia de analiza el caso de recientes movimientos en el campo de los derechos humanos para demostrar el potencial de un cambio de punto de partida</t>
  </si>
  <si>
    <t xml:space="preserve">María Fernanda Vaca García </t>
  </si>
  <si>
    <t xml:space="preserve">De la clandestinidad a la libertad de tránsito. Migrantes centroamericanos exigiendo sus derechos </t>
  </si>
  <si>
    <t>333-334</t>
  </si>
  <si>
    <t>El flujo migratorio por México es sumamente extenso, según cifras oficiales al año transitan por el país aproximadamente 150,000 personas de origen centroamericano, quienes al verse obligados a cruzar el país de manera irregular y en clandestinidad son susceptibles a ser víctimas de violación de derechos humanos y/o victimas de delito de parte de civiles, bandas locales, bandas delincuenciales trasnacionales o crimen organizado, producto de una política migratoria restrictiva y de criminalización hacia los migrantes, frente a esto en momentos coyunturales para el país y para ellos mismos, los migrantes se movilizan reivindicando su derecho al libre tránsito al manifestarse de manera masiva en espacios de los que constantemente han sido invisibilizados.
Al organizarse pasan de ser personas vulnerables a las que se les han quitado sus derechos fundamentales a actores sociales fortalecidos que exigen el reconocimiento de sus derechos específicos como personas migrantes incluido el derecho a no migrar y el derecho a migrar, así como sus derechos fundamentales, derecho a una vida libre de violencia, trato digno y principalmente el derecho a la vida, ya que son derechos que son anulados por el hecho de ser extranjeros y sobre todo centroamericanos.</t>
  </si>
  <si>
    <t xml:space="preserve">María Angélica Tamayo Plazas </t>
  </si>
  <si>
    <t>Defender los derechos humanos en los noventa: entre la política radical y la institucionalización. El caso del Proyecto Colombia Nunca Más</t>
  </si>
  <si>
    <t>334-335</t>
  </si>
  <si>
    <t>El objetivo de la ponencia será examinar la movilización social por los derechos humanos en Colombia en la fase de importantes cambios de la década de los 90 y principios del 2000, a través del caso del Proyecto Colombia Nunca Más (PCNM). El Proyecto fue iniciativa conjunta de diecisiete organizaciones de derechos humanos locales, cuyo objetivo manifiesto era luchar contra la impunidad en los crímenes de lesa humanidad en el país, por medio de la documentación de estos y la construcción de una memoria histórica en contraposición a las posturas oficiales. Intentaré dar cuenta de la convergencia de reivindicaciones, repertorios y narrativas diversas y en ocasiones opuestas.  Sugiero que en el caso del PCNM, la denuncia de la violencia en términos históricos-políticos, que hace énfasis en los compromisos político-ideológicos de las víctimas de la violencia no es remplazada por el trabajo de denuncia por la vía de la documentación de los abusos de acuerdo con estándares legales internacionales, basado en datos identitarios básicos, sino que convergen. En el PCNM las posturas políticas radicales, usualmente identificadas como propias de las etapas iniciales del activismo por los derechos humanos, se mantienen en una etapa de profesionalización de la defensa e institucionalización de los derechos humanos en los años 90. Se intentará analizar por qué y cómo el Proyecto hace dialogar ambas narrativas, así como las disonancias que genera dicha convergencia.</t>
  </si>
  <si>
    <t xml:space="preserve">Gerardo Alberto González Figueroa </t>
  </si>
  <si>
    <r>
      <rPr>
        <sz val="11"/>
        <rFont val="Calibri"/>
        <family val="2"/>
        <scheme val="minor"/>
      </rPr>
      <t>Después de la tormenta: EL EZLN y el movimiento social en Chiapas a más de 20 años de la guerra contra el olvido</t>
    </r>
    <r>
      <rPr>
        <b/>
        <sz val="12"/>
        <color rgb="FFBF0000"/>
        <rFont val="TimesNewRomanPS"/>
      </rPr>
      <t xml:space="preserve"> </t>
    </r>
  </si>
  <si>
    <t>335 -336</t>
  </si>
  <si>
    <t>La reflexión va a encaminada a entender el paso por la vía política del EZLN sobre todo a partir de la Sexta Declaración de La Selva, la mezquindad política de la izquierda ya sea reformista y partidaria, el agotamiento del sistema política y una involución de los actores políticos ante la crisis civilizatoria, la acumulación y el despojo y el papel que la resistencia juega en el escenario político de la actualidad.
El análisis parte de una revisión del papel que juegan los movimientos sociales en la representación, construcción de la autonomía y participación política, primero como significación imaginaria radical; también como una acción colectiva que va dando origen al sentido de la lucha y posteriormente a la significación del cambio y de la falta de relevo de dirigencias. Una consideración importante es la valoración del papel que juegan los movimientos sociales no sólo en Chiapas, sino que, en la región, en el país, en el mundo, tejen redes de colaboración, de aprendizajes y de luchas muy peculiares que les dan sentido a los propios movimientos.</t>
  </si>
  <si>
    <t xml:space="preserve">Carmen María Ramírez Bustamante </t>
  </si>
  <si>
    <t xml:space="preserve">El artículo 39 constitucional, fundamental precursor de derechos humanos, movimientos sociales y participación ciudadana </t>
  </si>
  <si>
    <t>336-337</t>
  </si>
  <si>
    <t xml:space="preserve">En la primera parte de este trabajo se analiza el artículo 39 de la Constitución Política de los Estados Unidos Mexicanos, su antecedente internacional (siglo XVIII) y su consolidación a lo largo de la historia moderna de nuestro país y su institucionalización en las diversas constituciones.
A continuación, se abordan ejes de categorización teórica descriptiva de los movimientos sociales, la ciudadanía y los derechos humanos, bajo la perspectiva de clasificación de la democracia en formal y sustancial.
La tercera parte ubica al artículo 39 constitucional como fundamento ontológico y estructural del Estado Mexicano, así como base jurídica-política para la participación activa y constante de la ciudadanía en la construcción de las formas democráticas necesarias para el goce y ejercicio de los derechos humanos reconocidos en instrumentos internacionales y replicados a nivel nacional.
El sustento teórico y empírico del proyecto se orientará en dos grandes aspectos rectores. El primero, el relativo al Estado Democrático Constitucional como forma de organización social, política y jurídica que permite establecer la correcta división de funciones estatales junto a sus respectivos controles sistémicos para garantizar las libertades  y derechos ciudadanos. El segundo, se refiere a la premisa de que, a partir de la crisis de representatividad de los órganos estatales, la ciudadanía apuesta a transformar la realidad a través de formas alternas a las existentes dentro o fuera del marco legal, entre ellas: las figuras de participación ciudadana como los son el referéndum y plebiscito orientados a su acción colectiva de movilización que irrumpe en su contexto sociopolítico.
</t>
  </si>
  <si>
    <t>Daniel Vitor de Castro Ronaldo, José de Castro, Andreia Ferreira da Silva y Helga María Martins de Paula</t>
  </si>
  <si>
    <t>El Derecho Desde la Calle</t>
  </si>
  <si>
    <t>Este trabajo tiene como objetivo presentar el proyecto brasileño de El Derecho Desde la Calle, la teoría crítica del derecho que, en diálogo directo con los movimientos sociales, trata de identificar prácticas de enunciación de los derechos en las luchas sociales y llevar una noción de derecho como liberación, poniendo sus prácticas en el servicio de los pueblos históricamente oprimidos y explotados.</t>
  </si>
  <si>
    <t>Ludmila Correia Cerqueira</t>
  </si>
  <si>
    <t>El Movimiento Antimanicomial y su contribución a la dimensión jurídico-política de la Reforma Psiquiátrica brasileña</t>
  </si>
  <si>
    <t>Entre los movimientos sociales existentes en Brasil, el Movimiento Antimanicomial se ha configurado como un actor fuerte en la lucha por la garantía de los derechos humanos de las personas con trastornos El artículo analiza el Movimiento Antimanicomial como un sujeto colectivo de derecho y la movilización político-jurídica que desarrolla para la afirmación de los derechos humanos de las personas con trastornos mentales. Es de destacar, por lo tanto, la dimensión jurídico-política de la Reforma Psiquiátrica, que se identifica como la revisión de la legislación de salud, civil y penal sobre los conceptos y nociones que relacionan la locura a la peligrosidad, a la irracionalidad y a la discapacidad civil. El marco teórico que se adopta articula la idea de “El Derecho desde la Calle", principalmente la categoría de “sujeto colectivo de derecho” y la concepción que del derecho tienen Roberto Lyra Filho y José Geraldo de Sousa Junior, con las construcciones teóricas de Boaventura de Sousa Santos sobre el “cosmopolitismo subalterno”, la “globalización contrahegemónica” a través del uso contrahegemónico del derecho, y las categorías “sociología de las ausencias” y “sociología de las emergencias”.</t>
  </si>
  <si>
    <t>Agustin Omar Rodriguez Juarez y Kathleen Sexsmith</t>
  </si>
  <si>
    <t>El movimiento social transnacional de los trabajadores lecheros en el estado de Nueva York</t>
  </si>
  <si>
    <t>A partir de un estudio de caso del movimiento social de trabajadores agrícolas en Nueva York, el Comité Primero de Mayo, esta presentación analiza la complejidad del devenir de una “lucha migrante” compuesta por integrantes transnacionales. La presentación cuenta con la participación de Agustín Rodríguez, quien protagonizó acciones públicas del Comité, de representantes de las organizaciones que coordinan el Comité (WCCNY y/o WJCNY), y de Kathleen Sexsmith, académica y activista. La apuesta teórica de ésta presentación es que el transnacionalismo de los integrantes ha operado como una ‘espada de doble filo’ en el desarrollo de esta lucha migrante, es decir, fomentando, pero a la vez debilitando su coherencia. La mayoría de los trabajadores lecheros percibe su migración como una etapa temporal, un paso hacia una mayor estabilidad económica familiar.</t>
  </si>
  <si>
    <t>Andrómeda Martínez Nemecio</t>
  </si>
  <si>
    <t>Evolución y efectos del Movimiento #YoSoy132 en Twitter, una aproximación Tecnopolítica</t>
  </si>
  <si>
    <t>342-343</t>
  </si>
  <si>
    <t>El objetivo del presente trabajo es realizar un pequeño recuento del papel de Internet en las primeras manifestaciones del #YoSoy132, se concentra en revisar si el manejo de la plataforma de Twitter constituyo un espacio de diálogo e interacción online, trataremos de analizar a la tecnopolítica como una nueva forma de reapropiarse de la política desde las herramientas y dispositivos tecnológicos, incidiendo en la comunicación, organización y acción colectiva. La relación de los movimientos sociales con las nuevas tecnologías permite dibujar un panorama de generaciones alfabetizadas con las tecnologías de la información y comunicación que ofrecen la posibilidad de crear estructuras capaces de difundir diversos proyectos y movilizar grandes cantidades de seguidores. El empleo de las redes sociales ha favorecido en el desarrollo de la práctica política vía Internet ya que pone en primer plano la identificación de una política flexible que surge en el ciberespacio y que es capaz de aglutinar a individuos que se juntan en momentos determinados y de formas muy variables para para comentar sus preferencias políticas, sociales y culturales.</t>
  </si>
  <si>
    <t>Dalia Berenice Muñoz García y José Manuel Rangel Esquivel</t>
  </si>
  <si>
    <t>Incidencia de las formas de participación ciudadana en la defensa del territorio del pueblo Náyeri</t>
  </si>
  <si>
    <t>343-344</t>
  </si>
  <si>
    <t>Los movimientos de organización por la defensa del territorio de los pueblos indígenas, están surgiendo en muchas partes de México como respuesta a los distintos proyectos de despojo promovidos por el estado y las empresas, con el nombre de megaproyectos.El principal interés del trabajo, es conocer cómo inciden las distintas formas de participación ciudadana en la reivindicación de los derechos indígenas y la defensa del territorio. Esto, porque partimos del supuesto que ante la falta del efectivo cumplimiento de los derechos indígenas y las amenazas de despojo al territorio de los pueblos indígenas, por parte del sector estatal y empresarial, las distintas formas de participación ciudadana son elementos fundamentales en la reivindicación y ejecución de los derechos humanos. Estas formas de participación, podrían fortalecer los procesos de resistencia social que han surgido por la amenaza de la posible instauración de algún megaproyecto y así poder alcanzar la preservación del territorio de los pueblos indígenas.</t>
  </si>
  <si>
    <t>Miguel Rodrigo González Ibarra</t>
  </si>
  <si>
    <t>Incidencia política y dilemas de la construcción de ciudadanía. Un análisis en organizaciones sociales en la Ciudad de México</t>
  </si>
  <si>
    <t>344-345</t>
  </si>
  <si>
    <t>Esta ponencia tiene como objetivo reflexionar, a nivel teórico, cuál es la importancia de la incidencia política en las políticas públicas y la construcción de ciudadanía. A nivel metodológico se pone énfasis en la construcción de categorías para el análisis hacia casos bien delimitados con la finalidad de conocer y explicar las relaciones que se plantean entre actores (organizaciones) respecto al Estado, y se realiza un planteamiento de trabajo para comprender cuál es la naturaleza de la participación y ciudadana a través de casos delimitados en temas relacionados con la política social y urbana en la Ciudad de México.
El argumento central de la ponencia advierte que la incidencia política es un mecanismo para fortalecer los esfuerzos de la ciudadanía organizada para influir en el diseño y la implementación de las políticas y programas públicos, a través de la persuasión y la presión ante autoridades estatales, organismos financieros internacionales y otras instituciones que tienen acceso a la agenda e influencia en las personas que tienen poder de decisión política.</t>
  </si>
  <si>
    <t>Yassiel Vázquez Pereira</t>
  </si>
  <si>
    <t>Inclusiones y exclusiones en el Código de Trabajo de Cuba. Un análisis desde la ciudadanía</t>
  </si>
  <si>
    <t>345-346</t>
  </si>
  <si>
    <t>En esta ponencia presento un análisis sobre la producción del Código de Trabajo en Cuba (2014), específicamente, estudio cómo se construyó el artículo 2 sobre el derecho al trabajo. El nuevo Código de Trabajo cubano se constituye la primera ley que en ese país reconoce los derechos de las personas no heterosexuales, en esta ocasión los derechos laborales. Sin embargo, a pesar de que se incluyó la orientación sexual como elemento de vulnerabilidad en el trabajo se excluyó a la identidad de género y portar VIH.Busco presentar un debate en torno a las concepciones de ciudadanía como categoría analítica y marco interpretativo que permite reflexionar sobre cómo se construye ciudadanía desde el poder. Las nociones teóricas de ciudadanía permiten comprender, de manera analítica, los límites que este concepto pone a las categorías de inclusión y exclusión en la elaboración de marcos legales. En este sentido, amplío la noción teórica de ciudadanía para pensar en una ciudadanía activa que se reconstruye en las disputas entre el estado y los movimientos sociales.</t>
  </si>
  <si>
    <t>Perla Myrell Méndez Soto</t>
  </si>
  <si>
    <t>La acción colectiva contra la inseguridad en la Ciudad de México: el surgimiento del discurso de las víctimas y de la dimensión punitiva del problema</t>
  </si>
  <si>
    <t>346-347</t>
  </si>
  <si>
    <t>se propone analizar el surgimiento de la demanda de seguridad, a través de la movilización social, en la Ciudad de México a finales de la década de los 90, retomando la conformación de la organización México Unido Contra la Delincuencia, y a algunos otros actores con quienes conformaron un bloque de acción para interactuar con el gobierno (federal y de la Ciudad), y con la ciudadanía en genera.  las preguntas que guían este texto son las siguientes: ¿cómo emerge un sujeto colectivo ante la inseguridad, concretamente en la Ciudad de México?, ¿cómo se hace visible la demanda por la seguridad y cómo se construye, atravesada por la dimensión simbólica y política?, ¿cuáles son los medios a través de los cuales se va configurando la acción colectiva?</t>
  </si>
  <si>
    <t>Derechos Humanos y comunidad</t>
  </si>
  <si>
    <t>Lizeth Nayeli Rodríguez Flores</t>
  </si>
  <si>
    <t>La acción colectiva en el derecho a la salud de las mujeres: el caso de Atoyac</t>
  </si>
  <si>
    <t>En este trabajo, examinamos las estrategias utilizadas por los colectivos de víctimas para introducirse como red crítica (Ibarra, Gomá, Martí 2002) en los espacios formales donde se elaboran y ejecutan las políticas públicas relacionadas con la procuración de justicia y los derechos humanos, específicamente en Nuevo León. En esta entidad, los familiares de personas ejecutadas o desaparecidas han formado organizaciones que actúan públicamente para visibilizar el problema, también han buscado mecanismos extralegales para entablar interlocución con autoridades a fin de monitorear los trabajos de investigación ministerial para encaminarlos a dar con el paradero de las personas desaparecidas, y han influido en el ámbito legislativo para introducir en el marco jurídico el reconocimiento de derechos de las víctimas y prevenir la no repetición de esta tragedia. Para ello, realizamos el seguimiento de los discursos y actuaciones de los colectivos a través de las notas publicadas en distintos medios impresos y electrónicos, examinamos información documental elaborada y publicada en internet por estos colectivos –pronunciamientos, denuncias, informes-, y también revisamos y analizamos el impacto que han tenido en los ámbitos legislativo y ejecutivo para introducir sus demandas y propuestas.</t>
  </si>
  <si>
    <t>Emelio Rafael Betances Medina</t>
  </si>
  <si>
    <t>La ciudadanía social y los movimientos populares en la República Dominicana</t>
  </si>
  <si>
    <t>Esta ponencia se enfoca en la experiencia de los movimientos populares en la República Dominicana y propone que el éxito o el fracaso de estos se deben a las estructuras globales y locales de poder que imponen límites a la capacidad del Estado para responder a las demandas para ampliar los derechos de la ciudadanía social. En términos metodológicos, la ponencia se basa en un seguimiento sistemático en la prensa dominicana a estos movimientos, documentos gubernamentales y entrevistas realizadas a sus dirigentes en el 2008 y 2013.
En cuando al sustento teórico, este trabajo se basa en la literatura sociológica que vincula los movimientos sociales con el desarrollo de la democratización y la construcción de la ciudadanía social. Se plantea que la construcción de la ciudadanía social es el resultado de las luchas de los movimientos laborales y populares a través del tiempo y que ésta adquiere las características de una formación social particular</t>
  </si>
  <si>
    <t>Carlos Francisco Bohórquez González y Mónica Maisterrena González</t>
  </si>
  <si>
    <t>La economía solidaria como un movimiento social emergente en la construcción de nuevos sistemas de vida</t>
  </si>
  <si>
    <t>El presente estudio tiene como objetivo mostrar que la Economía Solidaria es una dimensión estratégica para la construcción de una forma de vida más equitativa y solidaria. Se parte de una crítica a la economía y al desarrollo neoliberal que van generando cada vez mayor precariedad laboral y desigualdad social, para luego reconocer la presencia de la Economía Solidaria como un tipo de Movimiento Social emergente que propone alternativas ecológicas, sociales, económicas, políticas y culturales al modo de desarrollo dominante.</t>
  </si>
  <si>
    <t>David Miranda Pérez</t>
  </si>
  <si>
    <t>La lucha de la clase obrera por un salario suficiente</t>
  </si>
  <si>
    <t>351-352</t>
  </si>
  <si>
    <t>El secretario del trabajo, recientemente en un encuentro de supuestos especialistas en materia salarial, afirmó que "hay esperanzas fundadas de que podrá haber mejoría en los salarios de los trabajadores mexicanos", concluyendo además que la Comisión Nacional de los salarios mínimos(CONASAMI), "determinó el año pasado existió un incremento muy importante, casi del doble de la inflación" y para 2016, según él "hay un amplio margen para que siga recuperando el poder adquisitivo" A la luz de los datos ¿Cuál es la realidad? Tomando como referentes del nivel de vida de la clase trabajadora, la canasta obrera indispensable(COI) y la canasta alimenticia recomendable(CAR), cuya elaboración es realizada por el CAM de la UNAM, nos daremos cuenta de la severa pérdida del poder adquisitivo de los salarios. A la luz de estos datos, el concepto de salario suficiente establecido en la fracción VI del artículo 123 de nuestra Constitución Política, es letra muerta, pretendiendo el secretario del trabajo sustituir esta norma con la caricatura de “esperanza fundada”</t>
  </si>
  <si>
    <t>René Torres Ruiz</t>
  </si>
  <si>
    <t>La movilización social en el México de la transición: complejidades, retos e insuficiencias</t>
  </si>
  <si>
    <t>352-353</t>
  </si>
  <si>
    <t>Este trabajo busca identificar algunos de los más importantes movimientos sociales que han emergido en México en los últimos treinta años, de 1988 al 2015, para estar en condiciones de analizar cómo es que esa importante capacidad de resistencia, movilización y lucha social registrada en el país, se ha topado de frente con la sorprendente y contundente determinación y capacidad de las clases dominantes y la burocracia estatal (respaldada desde el exterior), para impedir la profundización democrática que permita el reconocimiento y ejercicio de los derechos de ciudadanía (políticos, sociales, económicos, culturales, etc.).
Las posibilidades y extensión de los movimientos sociales y políticos en el México contemporáneo han sido muy significativas y han abierto, a la par, importantes debates, halos de solidaridad entre amplios sectores sociales, generando además grandes expectativas entre la población; pero también han sufrido grandes derrotas</t>
  </si>
  <si>
    <t>Martín Fierro Leyva</t>
  </si>
  <si>
    <t>La movilización social en Guerrero: un proceso recurrente de encuentros y desencuentros entre actores políticos</t>
  </si>
  <si>
    <t>353-354</t>
  </si>
  <si>
    <t>El desarrollo de las organizaciones civiles y del movimiento social en Guerrero tiene su fundamento en la defensa de los derechos humanos (civiles, políticos y sociales). En Guerrero podría afirmarse, constituye un laboratorio de la protesta organizada en sus diferentes niveles. El objetivo general es analizar, en este territorio, el asociativismo y movimiento social, los conflictos, y sus repercusiones políticas, La pregunta ¿Que característica o regularidad observa la movilización social en esta entidad federativa? El supuesto teórico es el siguiente: el movimiento social en Guerrero no es espontáneo ni desaparece después de atender una situación indeseable; la protesta organizada es producto de un trabajo de coordinación permanente entre las diferentes organizaciones y se observan ciclos compuestos de dos etapas consecutivas.</t>
  </si>
  <si>
    <t>La participación asociativa como extensión de ciudadanía: los movimientos sociales</t>
  </si>
  <si>
    <t>La participación asociativa como forma específica de participación política representa el ejercicio extendido del estatus de ciudadana. Aspectos democráticos que repercuten en la proliferación de los (nuevos) movimientos sociales. Las diversas formas de participación asociativa señalan la necesidad e intensidad de la acción política de los ciudadanos; sin embargo, hay que aclarar que la participación asociativa no se constriñe a los cánones de la participación ciudadana oficial.el objetivo del trabajo radica en analizar la influencia de la participación asociativa, como extensión de ciudadanía, en los (nuevos) movimientos sociales. En primer lugar, discutiremos los diversos planteamientos teórico-analíticos sobre la participación asociativa y los (nuevos) movimientos sociales; en segundo lugar, definiremos la participación asociativa como ramificación del estatus de ciudadanía; por último, mostraremos casos sobre las repercusiones de la participación asociativa en los (nuevos) movimientos sociales.</t>
  </si>
  <si>
    <t>Marcela Salgado Díaz</t>
  </si>
  <si>
    <t>La Realidad de los Derechos Humanos de los Pueblos Originarios, entre la Contradicción de un Sistema Capitalista</t>
  </si>
  <si>
    <t>El ensayo analiza la cosmovisión en que se sustentan las formas de vida de las poblaciones étnicas, es decir, a partir de la dualidad, pero también, con el cosmos, en donde la humanidad, no el hombre, encuentra un lugar, un espacio, podría decirse, un mundo, que para occidente es más bien romanticismo, porque desde su forma de pensamiento constituye una barrera, el poder ver los otros mundos, a no ser, los que se creen a partir de la materia, diseñada por el mismo, o estratificaciones sociales formadas, deformadas y trastocadas por el pensamiento objetivo, que nada tiene que ver con la subjetividad de los pueblos, y hablamos de subjetividad, porque el mundo de los pueblos, es más bien un mundo de subjetividades, que no necesitan razón para su existencia, el mundo existe con y sin razonamiento, el colectivo social existe por la fusión de todos en uno, es entonces, en donde las contradicciones se hacen visibles, solo para dejar ver la carencia en los conceptos, que devienen en sí, de una forma de pensamiento.</t>
  </si>
  <si>
    <t>Andremar Galván Serrano</t>
  </si>
  <si>
    <t>La reinserción social de las juventudes migrantes retornadas, repatriadas y deportadas y su accesibilidad a derechos en la Ciudad de México</t>
  </si>
  <si>
    <t xml:space="preserve">356-357 </t>
  </si>
  <si>
    <t>Esta ponencia pretende visibilizar los obstáculos que enfrentan las juventudes migrantes que retornan a la Ciudad de México después de un proceso de deportación y/o retorno voluntario de Estados Unidos. Se tienen identificadas algunas problemáticas en cuanto a la accesibilidad y pleno goce de sus derechos, entre los que destacan el derecho a la educación, la salud, trabajo digno e identidad. A través de esta ponencia, las personas asistentes conocerán los mandatos jurídicos locales que obligan a las instancias públicas de la Ciudad de México a la armonización de las reglas de operación de sus programas sociales con la finalidad de que se garantice su inclusión y reinserción social y laboral.</t>
  </si>
  <si>
    <t>Lis Sanya Pérez Martínez</t>
  </si>
  <si>
    <t>La revolución pacífica de las voces bajas</t>
  </si>
  <si>
    <t>357-358</t>
  </si>
  <si>
    <t>La ciudadanía comunicativa (Mata, 2006, p.10) es una conceptualización que comienza a visibilizar la problemática del ejercicio real y efectivo en el campo de las decisiones públicas vinculada a los medios masivos de comunicación, por lo que intentaremos desarrollar algunas reflexiones para su profundización.En la cultura individualista y consumista que hegemoniza nuestra región se advierten una serie de acciones y movimientos colectivos que vienen desde el margen que se orientan por la esperanza, la alegría y la dignidad desde una cultura nosótrica. La ciudanía comunicativa desde esta cultura nosótrica permitiría fortalecer la diversidad en la unidad; que es lo contrario a hegemonizar anulando la diversidad. Recuperar la otredad para América del Sur es escuchar las voces bajas que son femeninas, indígenas, niños, campesinos, desaparecidos y migrantes…caminantes de una revolución pacífica.con este ensayo me propongo contribuir a la comprensión de cómo la comunicación, la cultura, el arte y/o toda manifestación creativa convertidos en mercancía comienzan a tensionar aspectos fundamentales de la vida democrática en una escala local pero también global.</t>
  </si>
  <si>
    <t>Juan Manuel Sandoval Palacios</t>
  </si>
  <si>
    <t>La transnacionalización de la lucha de clases: El caso de los migrantes mexicanos y de los chicano-latinos</t>
  </si>
  <si>
    <t>Se intenta analizar en esta ponencia la participación política de los chicano-latinos y de los migrantes mexicanos en Estados Unidos desde la perspectiva gramsciana de la hegemonía, donde al asumirse como clases subalternas buscan diputarle espacios de poder a las clases dirigentes de Estados Unidos y México, respectivamente. Y también, se analizarán las movilizaciones de migrantes indocumentados mexicanos de marzo al 1º de mayo de 2006, como cabeza y parte del movimiento de los derechos de los migrantes que se está expandiendo por todo el mundo, el cual, como apunta William Robinson, está desafiando los cambios estructurales ligados con la globalización capitalista que han generado un surgimiento en la migración laboral en el nivel global, lanzando a una nueva clase trabajadora global, y colocando a esa clase trabajadora en confrontación directa creciente con el capital transnacional.</t>
  </si>
  <si>
    <t>Armando Chaguaceda Noriega</t>
  </si>
  <si>
    <t>La Unión Patriótica de Cuba: movilización y activismo en un régimen (post)totalitario</t>
  </si>
  <si>
    <t>La ponencia analiza la experiencia de la Unión Patriótica de Cuba, la organización opositora mayor y más activa del país caribeño. A partir del empleo de una metodología cualitativa, se contextualiza el marco en el que los activistas y liderazgos sociales de UNPACU desarrollan su accionar en defensa de los Derechos Humanos y la expansión de una ciudadanía activa frente al autoritarismo estatal, se analizan elementos de su cultura y proyección política, así como los objetivos, beneficiarios y reacciones que le caracterizan</t>
  </si>
  <si>
    <t>Ana Alicia Peña López y Nashelly Ocampo Figueroa</t>
  </si>
  <si>
    <t>Las migraciones en México vistas desde los propios actores. Construcción de la denuncia colectiva del Eje de Migración, dentro del Tribunal Permanente de los Pueblos, Capítulo México</t>
  </si>
  <si>
    <t xml:space="preserve">360-361 </t>
  </si>
  <si>
    <t>En este trabajo nos interesa presentar la experiencia del proceso de reconocimiento de la situación que viven las personas que realizan diversas migraciones en México: la migración México-Estados Unidos, la transmigración centroamericana en México, los jornaleros agrícolas mexicanos temporales en Canadá y en nuestro propio país, la migración del campo a las ciudades de México y los llamados desplazamientos forzados. Este reconocimiento se realizó a partir de un amplio trabajo con organizaciones sociales, defensores de los derechos humanos, investigadores y los propios actores migrantes en México, Estados Unidos -en Seattle, Nueva York, California y Arizona- y Canadá, a partir de la iniciativa que se promovió desde el Tribunal Permanente de los Pueblos (tribunal ético internacional de carácter no gubernamental), Capítulo México, entre octubre de 2011 y noviembre del 2014, y que se conformó como un eje temático específico llamado: “Eje de Migración, desplazamiento forzado y refugio”, dentro de los diversos ejes temáticos del TPP Capítulo México.</t>
  </si>
  <si>
    <t>Diana Karina Astudillo Vázquez</t>
  </si>
  <si>
    <t>La participación de las Organizaciones de la Sociedad Civil en la defensa de los Derechos Humanos de las personas migrantes en la frontera sur de México, 2011-2015</t>
  </si>
  <si>
    <t xml:space="preserve">361-362 </t>
  </si>
  <si>
    <t>El estudio se basa en la teoría de la acción colectiva en la composición de la sociedad civil en el marco de los movimientos sociales teniendo como campo de investigación los derechos humanos de las personas migrantes desde la participación activa de las organizaciones de la sociedad civil a través del análisis de las estrategias implementadas por parte de los principales actores. Al tratarse de una investigación de tipo cualitativa se utilizan técnicas de contacto: el diálogo propio de la entrevista, la reflexión y la vivencia lograda a través del trabajo de campo. Finalmente se realizó un análisis de las estrategias implementadas por parte de los principales actores en la defensa de los migrantes.</t>
  </si>
  <si>
    <t>Karen Ann Faulk</t>
  </si>
  <si>
    <t>Lucha, trabajo y cultura: sentidos del cooperativismo y ciudadanía en una empresa recuperada argentina</t>
  </si>
  <si>
    <t>Esta ponencia se basa en una investigación etnográfica del Hotel BAUEN, una empresa antes cerrada por sus dueños y ahora bajo el control de sus ex-empleados, quienes lo tomaron en defensa de su fuente de trabajo.Esta investigación se centró en ideas y prácticas de ciudadanía y el entender de “derechos” entre participantes en movilizaciones sociales en el contexto porteño pos-crisis. En esta ponencia, examino cómo, en los últimos años, se ha construido una visión alternativa del trabajo y una reconstrucción de lo que significa (con)vivir en sociedad. Tomando en cuenta la historia y desarrollo del cooperativismo en Argentina, sostengo que esta reciente manifestación se ha consolidado como un desafío puntual a las ideas de ciudadanía y trabajo presentes en la política neoliberal aplicada en Argentina en décadas previas.</t>
  </si>
  <si>
    <t>Guillermo Castillo Ramírez</t>
  </si>
  <si>
    <t>Migración campesina internacional, entre estrategia frente a la carencia de derechos sociales y procesos de violencia y vulnerabilidad</t>
  </si>
  <si>
    <t>En el marco de la creciente deterioro e inestabilidad de las economías campesinas derivadas de las políticas neoliberales de libre mercado en el agro y de la migración de campesinos chiapanecos de ascendencia tojolabal al suroeste de Estados Unidos como parte de los procesos socioeconómicos de movilidad transfronteriza de fuerza de trabajo para la reducción de los costos de producción que han distinguido al capitalismo norteamericano neoliberal de finales del siglo XX y comienzo del XXI, el propósito de este trabajo es abordar, a través de las perspectivas de la Geografía Humana y la Antropología Social y desde la comprensión del contexto de las relaciones asimétricas de poder entre los agricultores de subsistencia y otros actores sociales e instituciones oficiales, como los campesinos chiapanecos, en tanto agentes sociales con capacidad de organización y respuesta a las circunstancias adversas, recurren a la migración internacional como una estrategia para hacer frente a la ausencia de derechos sociales –principalmente accesos a servicios de salud y a empleos mejor remunerados-; no obstante, al optar por esta vía están expuestos a suplementarios procesos de marginación y exclusión –tanto en la trayectoria migratoria como mientras trabajan en EU-.</t>
  </si>
  <si>
    <t>Patricia Carolina Ruiz Cortes</t>
  </si>
  <si>
    <t>Movilidad transfronteriza post retorno, una cuestión de derechos humanos; La situación de los Dreamers retornados vetados del país que los vio crecer</t>
  </si>
  <si>
    <t>La movilidad humana a menudo se describe como un derecho humano inalienable, y universal. La noción que cualquier ser humano puede desplazarse libremente dentro de las fronteras geográficas y, en cualquier caso, regresar a su país de origen en realidad es un concepto restringido por leyes restrictivas relacionadas a la seguridad y la soberanía de los estados. Tales leyes otorgan a los gobiernos la habilidad de especificar, delimitar, y controlar sus fronteras; facultándolos a crear sus propias leyes de inmigración en nombre de la seguridad nacional. Estos tipos de leyes a veces limitan y restringen la movilidad humana infringiendo sobre ciertos derechos humanos inalienables</t>
  </si>
  <si>
    <t>Dinora Alejandra Chávez Reyes</t>
  </si>
  <si>
    <t>Movimiento social desde la discapacidad: breve revisión histórica</t>
  </si>
  <si>
    <t xml:space="preserve">364-365 </t>
  </si>
  <si>
    <t>Es importante sopesar que no existe una definición unívoca del fenómeno, no obstante, existen enfoques y acuerdos sobre la manera en que es tratada. Pero debido al interés y objeto de estudio de este documento, consideramos que el “Modelo Social” es el enfoque del que debemos partir, pues éste nos permite posicionar la discapacidad como una construcción social y no como un problema médico o individual. “La forma en que definimos la discapacidad es enormemente trascendental, pues el lenguaje utilizado para describir a las personas con discapacidad y para reflexionar sobre su estado habrá de influir en nuestras expectativas respecto a ellas, en nuestras interrelaciones (Barton, 2009, pág. 123)”.
A continuación, serán expuestas algunas de las características de la Discapacidad, concebida desde el modelo social: El modelo social surgió debido a la participación de los activistas con alguna discapacidad, tras un intento por señalar que su problemática principal tenía que ver con el imaginario de la sociedad y no con su cuerpo. Es decir, “no son las limitaciones individuales ocasionadas por las deficiencias las que discapacitan, sino las limitaciones de una sociedad que no toma en consideración, ni tiene presentes a las personas con discapacidad (Cuenca, 2012, pág. 33)”.</t>
  </si>
  <si>
    <t>Raúl Fernández Gómez y Mariela Cazares Núñez</t>
  </si>
  <si>
    <t>Movimientos indígenas por la justicia y la ciudadanía en Guerrero, 2013-2016</t>
  </si>
  <si>
    <t>El objetivo de este estudio es analizar las causas, actores y factores que permiten el resurgimiento de la lucha indígena a principios del 2013 en Guerrero, así como la expresión de demandas de justicia y ciudadanía sustentadas en instituciones y prácticas que corresponden a sus usos y costumbres, tradición es y valores culturales.
El periodo de estudio es de 2013 a 2016; dado que, se inicia con el resurgimiento en la región de la Costa Chica y La Montaña del proyecto de Sistema de Justicia en localidades indígenas –que emerge en el seno de la Coordinadora Regional de Autoridades Comunitarias (CRAC) ya establecido desde 1995 en el municipio de San Luis Acatlán- como tiempo en el que agrupaciones y liderazgos indígenas reclamaron la creación de nuevos municipios y la aplicación del procedimiento de «Usos y Costumbres» para la selección de candidatos y elección de representantes y gobernantes.</t>
  </si>
  <si>
    <t>Israel Tonatiuh Lay Arellano</t>
  </si>
  <si>
    <t>Movimientos sociales y virtualidad</t>
  </si>
  <si>
    <t>En las definiciones clásicas sobre los movimientos sociales encontramos que están conformados por grupos dedicados a cuestiones socio-políticas, con el objetivo de un cambio social. De acuerdo con Marisa Revilla, un movimiento social se convierte en un signo: el hecho mismo de su existencia indica que existe un problema que concierne a todos y en torno al cual se ejercitan nuevas formas de poder, se ensayan nuevas formas de acción y se pueden configurar identidades colectivas distintas a las existentes; mientras que Gerardo Munck los define como un tipo de acción orientada hacia el cambio por una masa descentralizada, encabezada de una manera no jerárquica, por un actor social. El objetivo de esta ponencia es provocar esta discusión, contribuyendo con las observaciones empíricas fundamentadas en elementos teóricos de los movimientos sociales, pero además apostando a iniciar una discusión amplia sobre este tipo de participación social, en un contexto donde la participación virtual ha tratado de ser minimizada o banalizada por los propios estudiosos de la temática.</t>
  </si>
  <si>
    <t>Carolina Elizabeth Díaz Iñigo</t>
  </si>
  <si>
    <t>Mujeres zapatistas, interlegalidad y justicia. El uso contrahegemónico del derecho en contextos de violencia</t>
  </si>
  <si>
    <t>Esta ponencia es parte de mi proyecto de investigación doctoral en donde me interesa abordar la justicia en vinculación con categorías raciales, étnicas, de clase y género, ya que dependiendo de estos factores, las o los sujetos individuales y colectivos, experimentarán de muy diversas maneras la posibilidad de acceder a ella. A partir de estos planteamientos, estudiaré el acceso a la justicia para las mujeres indígenas en México, en particular, me enfocaré en la participación de las mujeres en el gobierno autónomo de las comunidades zapatistas de Chiapas. Me interesa mostrar el uso contra-hegemónico del derecho y la impartición de justicia del movimiento zapatista en Chiapas, México, y la puesta en práctica de la interlegalidad o pluralismo jurídico, lo anterior con especial énfasis en la cuestión de género y la participación de las mujeres. Por ello me pregunto: ¿De qué manera la invocación del derecho internacional y la práctica del derecho indígena permiten fortalecer los procesos autonómicos de las comunidades zapatistas? ¿De qué manera las mujeres participan en la definición de justicia y reparación del daño cometido (en disputas familiares y comunitarias) y qué repercusiones tiene esta participación? ¿Qué conflictos surgen por la participación de las mujeres en las prácticas de justicia comunitarias y en las instituciones zapatistas? ¿De qué manera la participación de las mujeres en los organismos de justicia autónomos y comunitarios han enriquecido los planteamientos zapatistas? ¿Cómo la participación de las mujeres y hombres zapatistas plantea nuevas formas de entender lo político y la justicia?</t>
  </si>
  <si>
    <t>Laura Loeza Reyes</t>
  </si>
  <si>
    <t>Narrativas de la violencia, derechos humanos y respuesta ciudadana en México</t>
  </si>
  <si>
    <t>El objetivo de la ponencia consiste en analizar la manera como la violencia de Estado y la violencia social desencadenadas como consecuencia de la política de “combate al crimen organizado” -implementada por el gobierno federal durante los últimos 9 años-, han impactado en los repertorios de acción colectiva de las organizaciones civiles. Con el fin de resistir a la violencia de Estado, las organizaciones, auto definiéndose como “movimiento de derechos humanos,” se han articulado con movimientos sociales y han recurrido al discurso de los derechos humanos como su último reducto. Sostengo que, lejos de tratarse de fenómenos novedosos, las expresiones actuales de ambos tipos de violencia (la violencia de Estado y la violencia social) tienen profundas raíces en procesos histórico-culturales de larga duración que han contribuido a dar forma a las subjetividades de la población, influyendo fuertemente en la acción social.</t>
  </si>
  <si>
    <t>Juliana Stefanía Gil Ortiz</t>
  </si>
  <si>
    <t>Objetores/as a conciencia frente al Servicio Militar Obligatorio</t>
  </si>
  <si>
    <t>Hacia los años 90`s Colombia tiene procesos sociales, políticos y económicos significativos; al tiempo en el proceso de consolidar acciones diversas que legitimaran los procesos de la sociedad civil, se notó el liderazgo de los movimientos juveniles en el proceso de la Séptima Papeleta, Movimientos Obreros, y otros más41 que posibilitaron la Constituyente del año 1991, donde se promulgaron cambios en la base de una Constitución Multi-Pluricultural, garantía de derechos fundamentales, democracia participativa y otras cuantas aperturas más.</t>
  </si>
  <si>
    <t>Jaqueline Garza Placencia</t>
  </si>
  <si>
    <t>Participación ciudadana y el movimiento por los derechos humanos frente a la violencia en México</t>
  </si>
  <si>
    <t>370-371</t>
  </si>
  <si>
    <t>En esta ponencia se expone la participación de un grupo de ciudadanos que organizados defendieron sus derechos (a la justicia, la verdad, la memoria, la seguridad) ante la violencia que se agudizó con la implementación de la política de seguridad en México en el periodo 2006-2012. En el texto se analizan las condiciones que hacen posible la emergencia y desarrollo de actores políticos y colectivos. Por tanto, en el estudio son centrales los familiares de las víctimas (principalmente de las personas desaparecidas), su organización en colectivos y su articulación en el Movimiento por la Paz con Justicia y Dignidad (MPJD). Además, se propone la noción de “familiar de víctima” como una categoría que permite identificar a los familiares de las personas desaparecidas que, ligados por los lazos de parentesco con las víctimas, se han convertido en un tipo particular de actor político o activista que surge como consecuencia de la injusticia y el agravio personal44. No obstante, el movimiento de familiares de las víctimas desde los años 70 ha ido aprendiendo a emplear el propio lenguaje de los derechos humanos para asegurar y legitimar sus protestas.</t>
  </si>
  <si>
    <t>Aurora del Socorro Muñoz Martínez y José Alfredo Pineda Gómez</t>
  </si>
  <si>
    <t>Resistir para sobrevivir: La Organización Indígena Me´phaa en Ayutla de los Libres Guerrero</t>
  </si>
  <si>
    <t xml:space="preserve">La represión brutal ha sido la respuesta de las autoridades de los tres niveles de gobierno en contra de la organización indígena en el Municipio de Ayutla de los Libres en el Estado de Guerrero. La Organización del Pueblo Indígena Me´phaa ha resistido diferentes acciones de represión del Estado Mexicano logrando reenvidar su lucha por mejores condiciones de vida y la defensa de sus derechos humanos. Los casos más reveladores de la represión del Estado a los indígenas de Ayutla son: La masacre de El Charco el día 7 de junio de 1998. El saldo de esta acción del ejército Mexicano fue de 11 muertos, diez indígenas y un estudiante de la UNAM; cinco heridos y 22 detenidos.El Sustento teórico que nos ayuda a comprender la capacidad de resistencia y organización indígena es retomada tanto de los aportes de Villoro y Taylor sobre la comunidad como de León Portilla y Bonfil sobre la identidad y la capacidad de resistencia de los pueblos originarios. Este trabajo se basó en el método de la investigación participativa realizando Talleres Comunitarios Participativos en las comunidades recuperando los testimonios de los integrantes de la OPIM.  </t>
  </si>
  <si>
    <t>César Augusto Rodríguez Cano</t>
  </si>
  <si>
    <t>Tecnopolítica y Comunicación en Movimiento. Redes, agendas y tácticas de visibilización en el ciberespacio</t>
  </si>
  <si>
    <t>372-373</t>
  </si>
  <si>
    <t>Esta ponencia explora las redes de medios alternativos que se han conformado en los nuevos ambientes en línea, desde el punto de vista de la tecnopolítica (Toret, 2013) y sus tres elementos esenciales: multitudes conectadas, herramientas digitales y acción colectiva. Se explorarán los múltiples actores: individuos, colectivos de artistas, organizaciones sociales y de la sociedad civil, que han decidido utilizar las plataformas de redes sociales para visibilizar agendas relacionadas con los conflictos sociales y los derechos humanos.El planteamiento principal deriva de la concepción de sociedades en movimiento (Zibechi, 2007), en el sentido de que, a falta de espacios mediáticos, tanto públicos como privados, diversos actores sociales han decidido aprovechar el contexto tecnológico y ejercer su derecho a comunicar-se con la intención de poner en escena hechos y perspectivas de agendas no incluidas en los medios convencionales.</t>
  </si>
  <si>
    <t>María Camila Salamandra Arriaga y Víctor Santiago Calle León</t>
  </si>
  <si>
    <t>Un movimiento por la paz ¿Cuántas de víctimas?</t>
  </si>
  <si>
    <t>En la actualidad nos vemos permeados por una situación difícil de comprender que es la apuesta por la construcción de un país en paz. En torno a dicha apuesta se han configurado los últimos años diversas organizaciones y expresiones del llamado movimiento por la paz, en el que las victimas juegan un papel determinante. Si bien en otros países latinoamericanos también existieron victimas del Estado y otros actores armados, en nuestro país, aunque no hubo propiamente una dictadura, el índice de victimización y el número de víctimas es desproporcionalmente más alto que el de aquellos países donde si la hubo. Además, las formas de intervención de otros países en la toma de decisiones nacionales fue también un elemento distintivo en las condiciones políticas que diferenciaron a Colombia de otros países latinoamericanos siendo evidente por ejemplo la mayor inyección de recursos estadounidenses en estrategias tales como el plan Colombia y el más reciente plan patriota.el objetivo de esta investigación es describir y comprender las dinámicas que rodean los movimientos de víctimas del conflicto armado; Esto se realizara a través de una lectura desde las perspectivas comparadas que nos ofrecen los teóricos de los movimientos sociales en donde se debelaran las oportunidades o cambios políticas que dieron lugar a los hechos concretos que impulsaron los movimientos, las estructuras de movilización que utilizaron y utilizan los sujetos para la ejecución organizada de las formas de acción y los procesos enmarcadores que construyeron la identidad de los individuos pertenecientes al movimiento</t>
  </si>
  <si>
    <t>Mónica Elivier Sánchez González</t>
  </si>
  <si>
    <t xml:space="preserve">Una propuesta de diagnóstico teórico sobre las condiciones de definición y resguardo de los Derechos Humanos
</t>
  </si>
  <si>
    <t>El objetivo de estas reflexiones es optar por la teoría de sistemas para presentar un diagnóstico teórico sobre la manera en que pueden redefinirse y resguardarse los Derechos Humanos. El interés principal es exponer cómo emergen en la sociedad moderna, cuál es su función, al margen de los procesos de juridización, y la relevancia de acentuar la función que tienen en los contextos actuales. A partir de ahí se busca perfilar formas de interpelar la dinámica actual de su definición, ejecución y resguardo. La función de estas reflexiones es repensar las dinámicas de respeto, garantía, restauración y justicia que se presentan frente a las violaciones sistematizadas de los Derechos Humanos por parte del Estado. El énfasis está en la sociedad, porque el Estado tiene un papel paradójico, en el entendido que él es el encargado de su resguardo formal, al tiempo que es quien puede violarlos y proceder a la restauración de los daños.</t>
  </si>
  <si>
    <t>Ma. Antonieta Julián Pérez</t>
  </si>
  <si>
    <t>Violencia y derechos humanos en el estado de Guerrero</t>
  </si>
  <si>
    <t>El presente trabajo, está conformado por dos ejes articulados entre sí. En el primero se aborda, el problema de la violencia de Estado que ha afectado al tejido social guerrerense, conllevando a la crisis humana. En el segundo, trata de la violación a las garantías individuales y a los derechos humanos, estipulados en la Constitución Política de los Estados Unidos Mexicanos y en la Declaración Universal de Los Derechos Humanos</t>
  </si>
  <si>
    <t>José Javier Capera Figueroa</t>
  </si>
  <si>
    <t>Violencia, despojo y hambruna - el caso de las comunidades negras de Buenaventura – Colombia</t>
  </si>
  <si>
    <t>La finalidad del siguiente artículo consiste en comprender las dinámicas socio-políticas que viven las comunidades negras del Pacifico Colombiano. En particular las situadas en la región portuaria de Buenaventura – Colombia. Puesto que en el diario vivir se presencia fenómenos asociados a la violencia en múltiples dimensiones, el despojo territorial, marítimo y fluvial de los pesqueros y la hambruna de “recursos” públicos, naturales y humanos. Igualmente, comprender los procesos de resistencia, luchas sociales, propuestas políticas alternas, prácticas y discursos que se focalizan en establecer condiciones en defensa del territorio.e  De esta forma, se pretenden desde el pensamiento crítico latinoamericano, analizar los procesos sociales, políticos y culturales que van en sentido contrario a tendencias como los modelos extractivistas, el fenómeno de la violencia en sus múltiples dimensiones, pero en especial describir críticamente las condiciones de existencia que presentan las comunidades negras de Buenaventura – Colombia, buscando así la interrelación entre el pensamiento crítico latinoamericano y el enfoque decolonial en las ciencias sociales.</t>
  </si>
  <si>
    <t>Pablo Ranchero Ventura</t>
  </si>
  <si>
    <t>Participación Política</t>
  </si>
  <si>
    <t>Masculino2</t>
  </si>
  <si>
    <t>Femenino3</t>
  </si>
  <si>
    <t>Total</t>
  </si>
  <si>
    <t>DERECHOS HUMANOS: MUJERES INDÍGENAS, EN MÉXICO*</t>
  </si>
  <si>
    <r>
      <t>Movimientos</t>
    </r>
    <r>
      <rPr>
        <sz val="10"/>
        <rFont val="Verdana"/>
        <family val="2"/>
      </rPr>
      <t> </t>
    </r>
    <r>
      <rPr>
        <b/>
        <sz val="10"/>
        <rFont val="Verdana"/>
        <family val="2"/>
      </rPr>
      <t>sociales</t>
    </r>
    <r>
      <rPr>
        <sz val="10"/>
        <rFont val="Verdana"/>
        <family val="2"/>
      </rPr>
      <t>, resistencia, construcción de una subjetividad no elienada</t>
    </r>
  </si>
  <si>
    <r>
      <rPr>
        <sz val="11"/>
        <rFont val="Calibri"/>
        <family val="2"/>
        <scheme val="minor"/>
      </rPr>
      <t>Después de la tormenta: EL EZLN y el movimiento social en Chiapas a más de 20 años de la guerra contra el olvido</t>
    </r>
    <r>
      <rPr>
        <b/>
        <sz val="12"/>
        <rFont val="TimesNewRomanPS"/>
      </rPr>
      <t xml:space="preserve"> </t>
    </r>
  </si>
  <si>
    <r>
      <rPr>
        <sz val="11"/>
        <rFont val="Calibri"/>
        <family val="2"/>
        <scheme val="minor"/>
      </rPr>
      <t>Ciudad@s en el poder y ciudadan@s frente al poder político: mediaciones para defender los derechos humanos</t>
    </r>
    <r>
      <rPr>
        <sz val="11"/>
        <rFont val="TimesNewRomanPS"/>
      </rPr>
      <t xml:space="preserve"> </t>
    </r>
  </si>
  <si>
    <t>Conflicto, resistencia y derechos humanos</t>
  </si>
  <si>
    <t>Poder y protesta popular : movimientos sociales latinoamericanos</t>
  </si>
  <si>
    <t>Politicas agrarias y luchas sociales : San Diego de la Union, Guanajuato, 1900-2000</t>
  </si>
  <si>
    <t>Movimientos sociales e identidades colectivas : Mexico en la decada de los noventa</t>
  </si>
  <si>
    <r>
      <t>Condiciones y significación política de los </t>
    </r>
    <r>
      <rPr>
        <b/>
        <sz val="10"/>
        <rFont val="Verdana"/>
        <family val="2"/>
      </rPr>
      <t>movimientos</t>
    </r>
    <r>
      <rPr>
        <sz val="10"/>
        <rFont val="Verdana"/>
        <family val="2"/>
      </rPr>
      <t> </t>
    </r>
    <r>
      <rPr>
        <b/>
        <sz val="10"/>
        <rFont val="Verdana"/>
        <family val="2"/>
      </rPr>
      <t>sociales</t>
    </r>
  </si>
  <si>
    <r>
      <t>La resistencia y los </t>
    </r>
    <r>
      <rPr>
        <b/>
        <sz val="10"/>
        <rFont val="Verdana"/>
        <family val="2"/>
      </rPr>
      <t>movimientos</t>
    </r>
    <r>
      <rPr>
        <sz val="10"/>
        <rFont val="Verdana"/>
        <family val="2"/>
      </rPr>
      <t> </t>
    </r>
    <r>
      <rPr>
        <b/>
        <sz val="10"/>
        <rFont val="Verdana"/>
        <family val="2"/>
      </rPr>
      <t>sociales</t>
    </r>
  </si>
  <si>
    <t>Movimientos sociales, políticos, populares y culturales : la disputa por la democracia y el poder en el México neoliberal (1982-2013)</t>
  </si>
  <si>
    <t>Movimientos armados en México, siglo XX</t>
  </si>
  <si>
    <t>Identidades, acciones colectivas y movimientos sociales</t>
  </si>
  <si>
    <t>Los movimientos populares en América Latina</t>
  </si>
  <si>
    <r>
      <rPr>
        <sz val="11"/>
        <rFont val="Calibri"/>
        <family val="2"/>
      </rPr>
      <t>*</t>
    </r>
    <r>
      <rPr>
        <sz val="11"/>
        <rFont val="Calibri"/>
        <family val="2"/>
        <scheme val="minor"/>
      </rPr>
      <t>Campos López,  Xochitl Patricia</t>
    </r>
  </si>
  <si>
    <r>
      <t>Movimientos sociales en Querétaro</t>
    </r>
    <r>
      <rPr>
        <sz val="11"/>
        <rFont val="Arial"/>
        <family val="2"/>
      </rPr>
      <t>: caso del frente independiente de organizaciones zapatistas</t>
    </r>
  </si>
  <si>
    <t>Autores y autoras por categoría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</si>
</sst>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59">
    <font>
      <sz val="11"/>
      <color theme="1"/>
      <name val="Calibri"/>
      <family val="2"/>
      <scheme val="minor"/>
    </font>
    <font>
      <sz val="10"/>
      <color indexed="62"/>
      <name val="Verdana"/>
      <family val="2"/>
    </font>
    <font>
      <b/>
      <sz val="10"/>
      <color indexed="8"/>
      <name val="Verdana"/>
      <family val="2"/>
    </font>
    <font>
      <sz val="11"/>
      <name val="Calibri"/>
      <family val="2"/>
    </font>
    <font>
      <sz val="11"/>
      <color indexed="10"/>
      <name val="Calibri"/>
      <family val="2"/>
    </font>
    <font>
      <sz val="12"/>
      <color indexed="8"/>
      <name val="Times"/>
    </font>
    <font>
      <u/>
      <sz val="11"/>
      <color theme="10"/>
      <name val="Calibri"/>
      <family val="2"/>
      <scheme val="minor"/>
    </font>
    <font>
      <sz val="11"/>
      <color rgb="FF000000"/>
      <name val="Calibri"/>
      <family val="2"/>
    </font>
    <font>
      <sz val="11"/>
      <color rgb="FFFF0000"/>
      <name val="Calibri"/>
      <family val="2"/>
      <scheme val="minor"/>
    </font>
    <font>
      <b/>
      <sz val="11"/>
      <color theme="1"/>
      <name val="Calibri"/>
      <family val="2"/>
      <scheme val="minor"/>
    </font>
    <font>
      <sz val="11"/>
      <color rgb="FF000000"/>
      <name val="Calibri"/>
      <family val="2"/>
      <scheme val="minor"/>
    </font>
    <font>
      <sz val="10"/>
      <color rgb="FF212063"/>
      <name val="Verdana"/>
      <family val="2"/>
    </font>
    <font>
      <b/>
      <sz val="10"/>
      <color rgb="FF000000"/>
      <name val="Verdana"/>
      <family val="2"/>
    </font>
    <font>
      <u/>
      <sz val="11"/>
      <color rgb="FF000000"/>
      <name val="Calibri"/>
      <family val="2"/>
    </font>
    <font>
      <sz val="11"/>
      <color rgb="FF333333"/>
      <name val="Calibri"/>
      <family val="2"/>
      <scheme val="minor"/>
    </font>
    <font>
      <sz val="9"/>
      <color rgb="FF333333"/>
      <name val="Verdana"/>
      <family val="2"/>
    </font>
    <font>
      <sz val="11"/>
      <color rgb="FF3A3A3A"/>
      <name val="Arial"/>
      <family val="2"/>
    </font>
    <font>
      <sz val="11"/>
      <color rgb="FF333333"/>
      <name val="Arial"/>
      <family val="2"/>
    </font>
    <font>
      <b/>
      <sz val="11"/>
      <color rgb="FF000000"/>
      <name val="Calibri"/>
      <family val="2"/>
      <scheme val="minor"/>
    </font>
    <font>
      <b/>
      <sz val="11"/>
      <color rgb="FF333333"/>
      <name val="Calibri"/>
      <family val="2"/>
      <scheme val="minor"/>
    </font>
    <font>
      <sz val="11"/>
      <color rgb="FFFF0000"/>
      <name val="Calibri"/>
      <family val="2"/>
    </font>
    <font>
      <sz val="9"/>
      <color rgb="FFFF0000"/>
      <name val="Verdana"/>
      <family val="2"/>
    </font>
    <font>
      <sz val="11"/>
      <name val="Calibri"/>
      <family val="2"/>
      <scheme val="minor"/>
    </font>
    <font>
      <sz val="12"/>
      <color theme="1"/>
      <name val="Calibri"/>
      <family val="2"/>
      <scheme val="minor"/>
    </font>
    <font>
      <sz val="12"/>
      <color theme="1"/>
      <name val="Times"/>
    </font>
    <font>
      <sz val="11"/>
      <color rgb="FF222222"/>
      <name val="Calibri"/>
      <family val="2"/>
      <scheme val="minor"/>
    </font>
    <font>
      <sz val="10"/>
      <color rgb="FF333333"/>
      <name val="Arial"/>
      <family val="2"/>
    </font>
    <font>
      <u/>
      <sz val="11"/>
      <color rgb="FFFF0000"/>
      <name val="Calibri"/>
      <family val="2"/>
    </font>
    <font>
      <sz val="9"/>
      <color rgb="FF333333"/>
      <name val="Arial"/>
      <family val="2"/>
    </font>
    <font>
      <sz val="12"/>
      <color rgb="FF333333"/>
      <name val="Calibri"/>
      <family val="2"/>
      <scheme val="minor"/>
    </font>
    <font>
      <sz val="12"/>
      <color rgb="FF333333"/>
      <name val="Helvetica Neue"/>
    </font>
    <font>
      <sz val="12"/>
      <name val="Calibri"/>
      <family val="2"/>
      <scheme val="minor"/>
    </font>
    <font>
      <sz val="12"/>
      <color rgb="FF323232"/>
      <name val="Calibri"/>
      <family val="2"/>
      <scheme val="minor"/>
    </font>
    <font>
      <u/>
      <sz val="12"/>
      <color rgb="FF004080"/>
      <name val="Calibri"/>
      <family val="2"/>
      <scheme val="minor"/>
    </font>
    <font>
      <b/>
      <sz val="12"/>
      <name val="Calibri"/>
      <family val="2"/>
      <scheme val="minor"/>
    </font>
    <font>
      <sz val="13"/>
      <color rgb="FF333333"/>
      <name val="Helvetica Neue"/>
    </font>
    <font>
      <sz val="9"/>
      <color rgb="FF313131"/>
      <name val="Helvetica"/>
    </font>
    <font>
      <sz val="12"/>
      <color theme="1"/>
      <name val="TimesNewRomanPSMT"/>
    </font>
    <font>
      <i/>
      <sz val="12"/>
      <color theme="1"/>
      <name val="TimesNewRomanPS"/>
    </font>
    <font>
      <sz val="11"/>
      <color rgb="FFBF0000"/>
      <name val="TimesNewRomanPS"/>
    </font>
    <font>
      <b/>
      <sz val="12"/>
      <color rgb="FFBF0000"/>
      <name val="TimesNewRomanPS"/>
    </font>
    <font>
      <sz val="11"/>
      <color theme="1"/>
      <name val="Calibri"/>
      <family val="2"/>
      <scheme val="minor"/>
    </font>
    <font>
      <sz val="11"/>
      <color theme="1" tint="0.34998626667073579"/>
      <name val="Calibri"/>
      <family val="2"/>
      <scheme val="minor"/>
    </font>
    <font>
      <sz val="11"/>
      <color theme="1" tint="0.34998626667073579"/>
      <name val="Calibri"/>
      <family val="2"/>
    </font>
    <font>
      <b/>
      <sz val="11"/>
      <color theme="5" tint="-0.249977111117893"/>
      <name val="Calibri"/>
      <family val="2"/>
      <scheme val="minor"/>
    </font>
    <font>
      <sz val="11"/>
      <color theme="5" tint="-0.249977111117893"/>
      <name val="Calibri"/>
      <family val="2"/>
      <scheme val="minor"/>
    </font>
    <font>
      <sz val="11"/>
      <color theme="1" tint="0.34998626667073579"/>
      <name val="Calibri"/>
      <scheme val="minor"/>
    </font>
    <font>
      <sz val="11"/>
      <color theme="1"/>
      <name val="Calibri"/>
      <scheme val="minor"/>
    </font>
    <font>
      <sz val="10"/>
      <name val="Verdana"/>
      <family val="2"/>
    </font>
    <font>
      <b/>
      <sz val="10"/>
      <name val="Verdana"/>
      <family val="2"/>
    </font>
    <font>
      <b/>
      <sz val="12"/>
      <name val="TimesNewRomanPS"/>
    </font>
    <font>
      <sz val="11"/>
      <name val="TimesNewRomanPS"/>
    </font>
    <font>
      <sz val="9"/>
      <name val="Verdana"/>
      <family val="2"/>
    </font>
    <font>
      <sz val="10"/>
      <name val="Arial"/>
      <family val="2"/>
    </font>
    <font>
      <sz val="12"/>
      <name val="Helvetica Neue"/>
    </font>
    <font>
      <u/>
      <sz val="12"/>
      <name val="Calibri"/>
      <family val="2"/>
      <scheme val="minor"/>
    </font>
    <font>
      <u/>
      <sz val="11"/>
      <name val="Calibri"/>
      <family val="2"/>
    </font>
    <font>
      <b/>
      <sz val="11"/>
      <name val="Calibri"/>
      <family val="2"/>
      <scheme val="minor"/>
    </font>
    <font>
      <sz val="11"/>
      <name val="Arial"/>
      <family val="2"/>
    </font>
  </fonts>
  <fills count="11">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medium">
        <color rgb="FFCCCCCC"/>
      </left>
      <right style="medium">
        <color rgb="FFCCCCCC"/>
      </right>
      <top style="medium">
        <color rgb="FFCCCCCC"/>
      </top>
      <bottom style="medium">
        <color rgb="FFCCCCCC"/>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bottom/>
      <diagonal/>
    </border>
    <border>
      <left style="thin">
        <color theme="4"/>
      </left>
      <right style="thin">
        <color theme="4"/>
      </right>
      <top style="thin">
        <color theme="4"/>
      </top>
      <bottom style="thin">
        <color theme="4"/>
      </bottom>
      <diagonal/>
    </border>
    <border>
      <left style="thin">
        <color theme="4"/>
      </left>
      <right style="thin">
        <color theme="4"/>
      </right>
      <top style="double">
        <color theme="4"/>
      </top>
      <bottom style="thin">
        <color theme="4"/>
      </bottom>
      <diagonal/>
    </border>
    <border>
      <left style="thin">
        <color theme="5"/>
      </left>
      <right style="thin">
        <color theme="5"/>
      </right>
      <top style="thin">
        <color theme="5"/>
      </top>
      <bottom style="thin">
        <color theme="5"/>
      </bottom>
      <diagonal/>
    </border>
    <border>
      <left/>
      <right/>
      <top style="thin">
        <color theme="5"/>
      </top>
      <bottom style="thin">
        <color theme="5"/>
      </bottom>
      <diagonal/>
    </border>
    <border>
      <left style="thin">
        <color auto="1"/>
      </left>
      <right style="thin">
        <color auto="1"/>
      </right>
      <top style="thin">
        <color auto="1"/>
      </top>
      <bottom/>
      <diagonal/>
    </border>
    <border>
      <left style="thin">
        <color theme="5"/>
      </left>
      <right style="thin">
        <color theme="5"/>
      </right>
      <top style="double">
        <color theme="5"/>
      </top>
      <bottom style="thin">
        <color theme="5"/>
      </bottom>
      <diagonal/>
    </border>
    <border>
      <left style="thin">
        <color theme="4"/>
      </left>
      <right style="thin">
        <color theme="4"/>
      </right>
      <top/>
      <bottom style="medium">
        <color theme="4"/>
      </bottom>
      <diagonal/>
    </border>
    <border>
      <left style="thin">
        <color theme="5"/>
      </left>
      <right style="thin">
        <color theme="5"/>
      </right>
      <top/>
      <bottom/>
      <diagonal/>
    </border>
  </borders>
  <cellStyleXfs count="3">
    <xf numFmtId="0" fontId="0" fillId="0" borderId="0"/>
    <xf numFmtId="0" fontId="6" fillId="0" borderId="0" applyNumberFormat="0" applyFill="0" applyBorder="0" applyAlignment="0" applyProtection="0"/>
    <xf numFmtId="0" fontId="7" fillId="0" borderId="0"/>
  </cellStyleXfs>
  <cellXfs count="376">
    <xf numFmtId="0" fontId="0" fillId="0" borderId="0" xfId="0"/>
    <xf numFmtId="0" fontId="10" fillId="0" borderId="3" xfId="0" applyFont="1" applyBorder="1" applyAlignment="1">
      <alignment wrapText="1"/>
    </xf>
    <xf numFmtId="0" fontId="10" fillId="0" borderId="3" xfId="0" applyFont="1" applyBorder="1" applyAlignment="1">
      <alignment vertical="top" wrapText="1"/>
    </xf>
    <xf numFmtId="0" fontId="0" fillId="0" borderId="0" xfId="0" applyAlignment="1"/>
    <xf numFmtId="0" fontId="11" fillId="0" borderId="0" xfId="0" applyFont="1" applyAlignment="1"/>
    <xf numFmtId="0" fontId="12" fillId="0" borderId="0" xfId="0" applyFont="1" applyAlignment="1"/>
    <xf numFmtId="0" fontId="0" fillId="0" borderId="0" xfId="0" applyAlignment="1">
      <alignment vertical="center"/>
    </xf>
    <xf numFmtId="0" fontId="0" fillId="0" borderId="0" xfId="0" applyAlignment="1">
      <alignment horizontal="center" vertical="center"/>
    </xf>
    <xf numFmtId="0" fontId="3" fillId="0" borderId="0" xfId="0" applyFont="1" applyAlignment="1">
      <alignment horizontal="center" vertical="center"/>
    </xf>
    <xf numFmtId="0" fontId="10" fillId="0" borderId="0" xfId="0" applyFont="1" applyAlignment="1">
      <alignment horizontal="center" vertical="center"/>
    </xf>
    <xf numFmtId="16" fontId="0" fillId="0" borderId="0" xfId="0" applyNumberFormat="1" applyAlignment="1">
      <alignment horizontal="center" vertical="center"/>
    </xf>
    <xf numFmtId="14" fontId="0" fillId="0" borderId="0" xfId="0" applyNumberFormat="1" applyAlignment="1">
      <alignment horizontal="center" vertical="center"/>
    </xf>
    <xf numFmtId="0" fontId="6" fillId="0" borderId="0" xfId="1" applyAlignment="1">
      <alignment horizontal="center" vertical="center"/>
    </xf>
    <xf numFmtId="0" fontId="0" fillId="0" borderId="0" xfId="0" applyAlignment="1">
      <alignment horizontal="right"/>
    </xf>
    <xf numFmtId="1" fontId="0" fillId="0" borderId="0" xfId="0" applyNumberFormat="1"/>
    <xf numFmtId="16" fontId="0" fillId="0" borderId="0" xfId="0" applyNumberFormat="1" applyAlignment="1">
      <alignment horizontal="right"/>
    </xf>
    <xf numFmtId="14" fontId="0" fillId="0" borderId="0" xfId="0" applyNumberFormat="1"/>
    <xf numFmtId="0" fontId="6" fillId="0" borderId="0" xfId="1" applyAlignment="1" applyProtection="1"/>
    <xf numFmtId="0" fontId="0" fillId="0" borderId="0" xfId="0" applyNumberFormat="1" applyAlignment="1">
      <alignment vertical="center"/>
    </xf>
    <xf numFmtId="14" fontId="0" fillId="0" borderId="0" xfId="0" applyNumberFormat="1" applyAlignment="1">
      <alignment vertical="center"/>
    </xf>
    <xf numFmtId="0" fontId="6" fillId="0" borderId="0" xfId="1" applyAlignment="1" applyProtection="1">
      <alignment vertical="center"/>
    </xf>
    <xf numFmtId="0" fontId="9" fillId="0" borderId="0" xfId="0" applyFont="1" applyAlignment="1">
      <alignment vertical="center"/>
    </xf>
    <xf numFmtId="0" fontId="0" fillId="0" borderId="0" xfId="0" applyFill="1"/>
    <xf numFmtId="0" fontId="6" fillId="0" borderId="0" xfId="1" applyFill="1" applyAlignment="1" applyProtection="1"/>
    <xf numFmtId="0" fontId="0" fillId="0" borderId="0" xfId="0" applyFont="1" applyAlignment="1"/>
    <xf numFmtId="0" fontId="0" fillId="0" borderId="0" xfId="0" applyFont="1" applyAlignment="1">
      <alignment horizontal="right"/>
    </xf>
    <xf numFmtId="0" fontId="0" fillId="0" borderId="0" xfId="0" applyFont="1" applyAlignment="1"/>
    <xf numFmtId="0" fontId="0" fillId="0" borderId="0" xfId="0" applyFont="1"/>
    <xf numFmtId="164" fontId="0" fillId="0" borderId="0" xfId="0" applyNumberFormat="1" applyFont="1" applyAlignment="1">
      <alignment horizontal="right"/>
    </xf>
    <xf numFmtId="0" fontId="13" fillId="0" borderId="0" xfId="0" applyFont="1" applyAlignment="1"/>
    <xf numFmtId="0" fontId="0" fillId="0" borderId="0" xfId="0" applyFill="1" applyAlignment="1">
      <alignment vertical="center"/>
    </xf>
    <xf numFmtId="0" fontId="14" fillId="0" borderId="0" xfId="0" applyFont="1" applyFill="1" applyAlignment="1">
      <alignment vertical="center"/>
    </xf>
    <xf numFmtId="0" fontId="15" fillId="0" borderId="0" xfId="0" applyFont="1" applyFill="1" applyAlignment="1">
      <alignment vertical="center"/>
    </xf>
    <xf numFmtId="0" fontId="0" fillId="0" borderId="0" xfId="0" applyFont="1" applyFill="1" applyAlignment="1">
      <alignment vertical="center"/>
    </xf>
    <xf numFmtId="0" fontId="10" fillId="0" borderId="0" xfId="0" applyFont="1" applyFill="1" applyAlignment="1">
      <alignment vertical="center"/>
    </xf>
    <xf numFmtId="0" fontId="10" fillId="0" borderId="0" xfId="0" applyFont="1" applyBorder="1" applyAlignment="1">
      <alignment wrapText="1"/>
    </xf>
    <xf numFmtId="0" fontId="0" fillId="0" borderId="0" xfId="0" applyFill="1" applyAlignment="1">
      <alignment horizontal="right"/>
    </xf>
    <xf numFmtId="0" fontId="16" fillId="0" borderId="0" xfId="0" applyFont="1" applyFill="1"/>
    <xf numFmtId="1" fontId="0" fillId="0" borderId="0" xfId="0" applyNumberFormat="1" applyFill="1"/>
    <xf numFmtId="0" fontId="17" fillId="0" borderId="0" xfId="0" applyFont="1" applyFill="1"/>
    <xf numFmtId="0" fontId="0" fillId="0" borderId="0" xfId="0" applyFont="1" applyFill="1" applyAlignment="1"/>
    <xf numFmtId="0" fontId="0" fillId="0" borderId="0" xfId="0" applyFont="1" applyFill="1" applyAlignment="1">
      <alignment horizontal="right"/>
    </xf>
    <xf numFmtId="0" fontId="0" fillId="0" borderId="0" xfId="0" applyFont="1" applyFill="1"/>
    <xf numFmtId="0" fontId="8" fillId="0" borderId="0" xfId="0" applyFont="1"/>
    <xf numFmtId="0" fontId="0" fillId="0" borderId="0" xfId="0" applyFill="1" applyBorder="1" applyAlignment="1"/>
    <xf numFmtId="0" fontId="0" fillId="0" borderId="0" xfId="0" applyNumberFormat="1" applyAlignment="1"/>
    <xf numFmtId="0" fontId="0" fillId="0" borderId="0" xfId="0" applyNumberFormat="1"/>
    <xf numFmtId="1" fontId="0" fillId="0" borderId="0" xfId="0" applyNumberFormat="1" applyFill="1" applyAlignment="1">
      <alignment vertical="center"/>
    </xf>
    <xf numFmtId="1" fontId="0" fillId="0" borderId="0" xfId="0" applyNumberFormat="1" applyFont="1" applyAlignment="1">
      <alignment horizontal="right"/>
    </xf>
    <xf numFmtId="0" fontId="0" fillId="0" borderId="1" xfId="0" applyBorder="1"/>
    <xf numFmtId="0" fontId="0" fillId="0" borderId="1" xfId="0" applyFont="1" applyBorder="1" applyAlignment="1"/>
    <xf numFmtId="0" fontId="0" fillId="0" borderId="1" xfId="0" applyFont="1" applyBorder="1" applyAlignment="1">
      <alignment horizontal="right"/>
    </xf>
    <xf numFmtId="0" fontId="0" fillId="0" borderId="1" xfId="0" applyBorder="1" applyAlignment="1">
      <alignment vertical="center"/>
    </xf>
    <xf numFmtId="0" fontId="0" fillId="3" borderId="0" xfId="0" applyFill="1" applyAlignment="1">
      <alignment horizontal="center" vertical="center"/>
    </xf>
    <xf numFmtId="0" fontId="14" fillId="0" borderId="0" xfId="0" applyFont="1" applyFill="1" applyBorder="1" applyAlignment="1">
      <alignment vertical="center"/>
    </xf>
    <xf numFmtId="0" fontId="14" fillId="0" borderId="0" xfId="0" applyFont="1" applyFill="1" applyAlignment="1">
      <alignment vertical="center" wrapText="1"/>
    </xf>
    <xf numFmtId="0" fontId="0" fillId="0" borderId="3" xfId="0" applyBorder="1" applyAlignment="1"/>
    <xf numFmtId="0" fontId="0" fillId="0" borderId="3" xfId="0" applyNumberFormat="1" applyBorder="1" applyAlignment="1"/>
    <xf numFmtId="0" fontId="11" fillId="0" borderId="3" xfId="0" applyFont="1" applyBorder="1" applyAlignment="1"/>
    <xf numFmtId="0" fontId="0" fillId="0" borderId="3" xfId="0"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vertical="center" wrapText="1"/>
    </xf>
    <xf numFmtId="0" fontId="10" fillId="0" borderId="0" xfId="0" applyFont="1" applyFill="1" applyBorder="1" applyAlignment="1">
      <alignment wrapText="1"/>
    </xf>
    <xf numFmtId="0" fontId="14" fillId="0" borderId="3" xfId="0" applyFont="1" applyFill="1" applyBorder="1" applyAlignment="1">
      <alignment vertical="center"/>
    </xf>
    <xf numFmtId="0" fontId="7" fillId="0" borderId="0" xfId="0" applyFont="1" applyAlignment="1"/>
    <xf numFmtId="0" fontId="0" fillId="0" borderId="0" xfId="0" applyFont="1" applyFill="1" applyBorder="1" applyAlignment="1"/>
    <xf numFmtId="0" fontId="20" fillId="0" borderId="0" xfId="0" applyFont="1" applyFill="1" applyAlignment="1">
      <alignment vertical="center"/>
    </xf>
    <xf numFmtId="0" fontId="21" fillId="0" borderId="0" xfId="0" applyFont="1" applyFill="1" applyAlignment="1">
      <alignment vertical="center"/>
    </xf>
    <xf numFmtId="0" fontId="3" fillId="0" borderId="0" xfId="0" applyFont="1" applyFill="1" applyAlignment="1">
      <alignment vertical="center"/>
    </xf>
    <xf numFmtId="0" fontId="15" fillId="0" borderId="0" xfId="0" applyFont="1" applyFill="1"/>
    <xf numFmtId="0" fontId="0" fillId="4" borderId="0" xfId="0" applyFont="1" applyFill="1" applyAlignment="1"/>
    <xf numFmtId="0" fontId="0" fillId="4" borderId="0" xfId="0" applyFill="1" applyAlignment="1">
      <alignment horizontal="center" vertical="center"/>
    </xf>
    <xf numFmtId="0" fontId="6" fillId="4" borderId="0" xfId="1" applyFill="1" applyAlignment="1">
      <alignment horizontal="center" vertical="center"/>
    </xf>
    <xf numFmtId="0" fontId="20" fillId="4" borderId="0" xfId="0" applyFont="1" applyFill="1" applyAlignment="1">
      <alignment vertical="center"/>
    </xf>
    <xf numFmtId="0" fontId="6" fillId="0" borderId="0" xfId="1"/>
    <xf numFmtId="1" fontId="0" fillId="0" borderId="0" xfId="0" applyNumberFormat="1" applyAlignment="1"/>
    <xf numFmtId="0" fontId="10" fillId="0" borderId="3" xfId="0" applyFont="1" applyBorder="1" applyAlignment="1"/>
    <xf numFmtId="0" fontId="10" fillId="0" borderId="3" xfId="0" applyFont="1" applyBorder="1" applyAlignment="1">
      <alignment vertical="top"/>
    </xf>
    <xf numFmtId="49" fontId="23" fillId="0" borderId="0" xfId="0" applyNumberFormat="1" applyFont="1" applyAlignment="1">
      <alignment horizontal="left" vertical="center"/>
    </xf>
    <xf numFmtId="0" fontId="24" fillId="0" borderId="0" xfId="0" applyFont="1" applyAlignment="1">
      <alignment horizontal="left" vertical="center"/>
    </xf>
    <xf numFmtId="49" fontId="0" fillId="0" borderId="0" xfId="0" applyNumberFormat="1" applyAlignment="1">
      <alignment horizontal="left" vertical="center"/>
    </xf>
    <xf numFmtId="0" fontId="0" fillId="0" borderId="0" xfId="0" applyAlignment="1">
      <alignment horizontal="left" vertical="center"/>
    </xf>
    <xf numFmtId="0" fontId="0" fillId="0" borderId="0" xfId="0" applyAlignment="1">
      <alignment horizontal="left" vertical="center" shrinkToFit="1"/>
    </xf>
    <xf numFmtId="0" fontId="0" fillId="4" borderId="0" xfId="0" applyFill="1" applyAlignment="1"/>
    <xf numFmtId="0" fontId="0" fillId="4" borderId="0" xfId="0" applyFill="1" applyAlignment="1">
      <alignment horizontal="left" vertical="center"/>
    </xf>
    <xf numFmtId="0" fontId="0" fillId="0" borderId="0" xfId="0" applyAlignment="1">
      <alignment horizontal="left" vertical="top"/>
    </xf>
    <xf numFmtId="0" fontId="0" fillId="3" borderId="0" xfId="0" applyFill="1" applyAlignment="1"/>
    <xf numFmtId="16" fontId="0" fillId="0" borderId="0" xfId="0" applyNumberFormat="1" applyAlignment="1"/>
    <xf numFmtId="0" fontId="0" fillId="0" borderId="0" xfId="0" applyFill="1" applyAlignment="1"/>
    <xf numFmtId="0" fontId="6" fillId="0" borderId="0" xfId="1" applyAlignment="1"/>
    <xf numFmtId="0" fontId="0" fillId="5" borderId="0" xfId="0" applyFill="1" applyAlignment="1"/>
    <xf numFmtId="0" fontId="8" fillId="5" borderId="0" xfId="0" applyFont="1" applyFill="1" applyAlignment="1"/>
    <xf numFmtId="1" fontId="0" fillId="5" borderId="0" xfId="0" applyNumberFormat="1" applyFill="1" applyAlignment="1"/>
    <xf numFmtId="0" fontId="0" fillId="0" borderId="0" xfId="0" applyBorder="1"/>
    <xf numFmtId="0" fontId="0" fillId="0" borderId="1" xfId="0" applyBorder="1" applyAlignment="1"/>
    <xf numFmtId="1" fontId="0" fillId="0" borderId="0" xfId="0" applyNumberFormat="1" applyFill="1" applyBorder="1"/>
    <xf numFmtId="0" fontId="0" fillId="0" borderId="4" xfId="0" applyBorder="1"/>
    <xf numFmtId="1" fontId="0" fillId="0" borderId="4" xfId="0" applyNumberFormat="1" applyBorder="1"/>
    <xf numFmtId="0" fontId="0" fillId="0" borderId="5" xfId="0" applyBorder="1"/>
    <xf numFmtId="0" fontId="10" fillId="0" borderId="1" xfId="0" applyFont="1" applyBorder="1" applyAlignment="1">
      <alignment horizontal="left" vertical="center"/>
    </xf>
    <xf numFmtId="0" fontId="0" fillId="6" borderId="0" xfId="0" applyFill="1"/>
    <xf numFmtId="0" fontId="0" fillId="0" borderId="0" xfId="0" applyFill="1" applyAlignment="1">
      <alignment horizontal="center" vertical="center"/>
    </xf>
    <xf numFmtId="14" fontId="0" fillId="0" borderId="0" xfId="0" applyNumberFormat="1" applyFill="1" applyAlignment="1">
      <alignment horizontal="center" vertical="center"/>
    </xf>
    <xf numFmtId="0" fontId="0" fillId="0" borderId="0" xfId="0" applyFill="1" applyAlignment="1">
      <alignment horizontal="left" vertical="top"/>
    </xf>
    <xf numFmtId="16" fontId="0" fillId="0" borderId="0" xfId="0" applyNumberFormat="1" applyFont="1" applyAlignment="1"/>
    <xf numFmtId="17" fontId="0" fillId="0" borderId="0" xfId="0" applyNumberFormat="1"/>
    <xf numFmtId="0" fontId="14" fillId="0" borderId="0" xfId="0" applyFont="1"/>
    <xf numFmtId="0" fontId="25" fillId="0" borderId="0" xfId="0" applyFont="1"/>
    <xf numFmtId="17" fontId="26" fillId="0" borderId="0" xfId="0" applyNumberFormat="1" applyFont="1"/>
    <xf numFmtId="0" fontId="26" fillId="0" borderId="0" xfId="0" applyFont="1"/>
    <xf numFmtId="17" fontId="0" fillId="0" borderId="0" xfId="0" applyNumberFormat="1" applyFill="1"/>
    <xf numFmtId="14" fontId="0" fillId="0" borderId="0" xfId="0" applyNumberFormat="1" applyFill="1"/>
    <xf numFmtId="17" fontId="14" fillId="0" borderId="0" xfId="0" applyNumberFormat="1" applyFont="1"/>
    <xf numFmtId="14" fontId="0" fillId="0" borderId="0" xfId="0" applyNumberFormat="1" applyFont="1"/>
    <xf numFmtId="0" fontId="22" fillId="0" borderId="0" xfId="0" applyFont="1"/>
    <xf numFmtId="0" fontId="28" fillId="0" borderId="0" xfId="0" applyFont="1"/>
    <xf numFmtId="0" fontId="29" fillId="0" borderId="0" xfId="0" applyFont="1"/>
    <xf numFmtId="17" fontId="30" fillId="0" borderId="0" xfId="0" applyNumberFormat="1" applyFont="1"/>
    <xf numFmtId="0" fontId="31" fillId="0" borderId="0" xfId="0" applyFont="1"/>
    <xf numFmtId="17" fontId="29" fillId="0" borderId="0" xfId="0" applyNumberFormat="1" applyFont="1"/>
    <xf numFmtId="0" fontId="32" fillId="0" borderId="0" xfId="0" applyFont="1" applyAlignment="1">
      <alignment horizontal="left"/>
    </xf>
    <xf numFmtId="0" fontId="35" fillId="0" borderId="0" xfId="0" applyFont="1"/>
    <xf numFmtId="0" fontId="0" fillId="0" borderId="0" xfId="0" applyAlignment="1">
      <alignment wrapText="1"/>
    </xf>
    <xf numFmtId="0" fontId="0" fillId="0" borderId="0" xfId="0" applyAlignment="1">
      <alignment vertical="top"/>
    </xf>
    <xf numFmtId="0" fontId="0" fillId="0" borderId="0" xfId="0" applyFill="1" applyAlignment="1">
      <alignment vertical="top"/>
    </xf>
    <xf numFmtId="0" fontId="10" fillId="0" borderId="3" xfId="0" applyFont="1" applyBorder="1" applyAlignment="1">
      <alignment horizontal="left" vertical="top"/>
    </xf>
    <xf numFmtId="0" fontId="0" fillId="0" borderId="0" xfId="0" applyFont="1" applyAlignment="1">
      <alignment horizontal="left" vertical="top"/>
    </xf>
    <xf numFmtId="0" fontId="0" fillId="4" borderId="0" xfId="0" applyFill="1" applyAlignment="1">
      <alignment horizontal="left" vertical="top"/>
    </xf>
    <xf numFmtId="0" fontId="0" fillId="0" borderId="0" xfId="0" applyAlignment="1">
      <alignment horizontal="left" vertical="top" wrapText="1"/>
    </xf>
    <xf numFmtId="0" fontId="33" fillId="0" borderId="0" xfId="0" applyFont="1" applyAlignment="1">
      <alignment horizontal="left" vertical="top"/>
    </xf>
    <xf numFmtId="0" fontId="29" fillId="0" borderId="0" xfId="0" applyFont="1" applyAlignment="1">
      <alignment horizontal="left" vertical="top"/>
    </xf>
    <xf numFmtId="0" fontId="0" fillId="5" borderId="0" xfId="0" applyFill="1" applyAlignment="1">
      <alignment horizontal="left" vertical="top"/>
    </xf>
    <xf numFmtId="0" fontId="6" fillId="0" borderId="0" xfId="1" applyNumberFormat="1" applyAlignment="1" applyProtection="1">
      <alignment vertical="top"/>
    </xf>
    <xf numFmtId="14" fontId="0" fillId="0" borderId="0" xfId="0" applyNumberFormat="1" applyAlignment="1">
      <alignment vertical="top"/>
    </xf>
    <xf numFmtId="0" fontId="6" fillId="0" borderId="0" xfId="1" applyNumberFormat="1" applyAlignment="1" applyProtection="1"/>
    <xf numFmtId="0" fontId="6" fillId="0" borderId="0" xfId="1" applyAlignment="1" applyProtection="1">
      <alignment vertical="top"/>
    </xf>
    <xf numFmtId="0" fontId="36" fillId="0" borderId="0" xfId="0" applyFont="1"/>
    <xf numFmtId="15" fontId="0" fillId="0" borderId="0" xfId="0" applyNumberFormat="1"/>
    <xf numFmtId="0" fontId="0" fillId="0" borderId="0" xfId="0" applyFill="1" applyBorder="1" applyAlignment="1">
      <alignment vertical="top"/>
    </xf>
    <xf numFmtId="14" fontId="0" fillId="0" borderId="0" xfId="0" applyNumberFormat="1" applyAlignment="1">
      <alignment vertical="top" wrapText="1"/>
    </xf>
    <xf numFmtId="0" fontId="10" fillId="0" borderId="7" xfId="0" applyFont="1" applyBorder="1" applyAlignment="1">
      <alignment wrapText="1"/>
    </xf>
    <xf numFmtId="0" fontId="10" fillId="0" borderId="8" xfId="0" applyFont="1" applyFill="1" applyBorder="1" applyAlignment="1">
      <alignment vertical="top" wrapText="1"/>
    </xf>
    <xf numFmtId="0" fontId="10" fillId="0" borderId="0" xfId="0" applyFont="1" applyBorder="1" applyAlignment="1">
      <alignment vertical="top" wrapText="1"/>
    </xf>
    <xf numFmtId="1" fontId="0" fillId="0" borderId="0" xfId="0" applyNumberFormat="1" applyBorder="1"/>
    <xf numFmtId="17" fontId="0" fillId="0" borderId="0" xfId="0" applyNumberFormat="1" applyBorder="1"/>
    <xf numFmtId="0" fontId="10" fillId="0" borderId="0" xfId="0" applyFont="1" applyBorder="1" applyAlignment="1">
      <alignment horizontal="right" vertical="center"/>
    </xf>
    <xf numFmtId="0" fontId="10" fillId="0" borderId="9" xfId="0" applyFont="1" applyFill="1" applyBorder="1" applyAlignment="1">
      <alignment vertical="top"/>
    </xf>
    <xf numFmtId="0" fontId="10" fillId="0" borderId="2" xfId="0" applyFont="1" applyFill="1" applyBorder="1" applyAlignment="1">
      <alignment vertical="center" wrapText="1"/>
    </xf>
    <xf numFmtId="0" fontId="10" fillId="0" borderId="9" xfId="0" applyFont="1" applyFill="1" applyBorder="1" applyAlignment="1">
      <alignment vertical="top" wrapText="1"/>
    </xf>
    <xf numFmtId="0" fontId="0" fillId="7" borderId="0" xfId="0" applyFill="1" applyAlignment="1">
      <alignment vertical="center"/>
    </xf>
    <xf numFmtId="0" fontId="9" fillId="8" borderId="0" xfId="0" applyFont="1" applyFill="1" applyAlignment="1"/>
    <xf numFmtId="0" fontId="18" fillId="8" borderId="3" xfId="0" applyFont="1" applyFill="1" applyBorder="1" applyAlignment="1">
      <alignment wrapText="1"/>
    </xf>
    <xf numFmtId="0" fontId="19" fillId="8" borderId="0" xfId="0" applyFont="1" applyFill="1" applyAlignment="1">
      <alignment vertical="center"/>
    </xf>
    <xf numFmtId="0" fontId="9" fillId="8" borderId="0" xfId="0" applyFont="1" applyFill="1" applyAlignment="1">
      <alignment vertical="center"/>
    </xf>
    <xf numFmtId="14" fontId="0" fillId="0" borderId="0" xfId="0" applyNumberFormat="1" applyFont="1" applyAlignment="1">
      <alignment horizontal="right"/>
    </xf>
    <xf numFmtId="0" fontId="17" fillId="0" borderId="0" xfId="0" applyFont="1"/>
    <xf numFmtId="0" fontId="0" fillId="0" borderId="0" xfId="0" applyFont="1" applyAlignment="1">
      <alignment horizontal="center" vertical="center"/>
    </xf>
    <xf numFmtId="0" fontId="10" fillId="0" borderId="0" xfId="0" applyFont="1" applyAlignment="1">
      <alignment horizontal="left" vertical="center"/>
    </xf>
    <xf numFmtId="0" fontId="22" fillId="0" borderId="0" xfId="0" applyFont="1" applyAlignment="1">
      <alignment horizontal="center" vertical="center"/>
    </xf>
    <xf numFmtId="0" fontId="6" fillId="0" borderId="0" xfId="1" applyAlignment="1">
      <alignment horizontal="left" vertical="center"/>
    </xf>
    <xf numFmtId="0" fontId="37" fillId="0" borderId="0" xfId="0" applyFont="1" applyAlignment="1">
      <alignment horizontal="left" vertical="center" wrapText="1"/>
    </xf>
    <xf numFmtId="0" fontId="22" fillId="0" borderId="0" xfId="0" applyFont="1" applyAlignment="1">
      <alignment horizontal="center"/>
    </xf>
    <xf numFmtId="0" fontId="0" fillId="0" borderId="0" xfId="0" applyFont="1" applyAlignment="1">
      <alignment horizontal="center"/>
    </xf>
    <xf numFmtId="0" fontId="39" fillId="0" borderId="0" xfId="0" applyFont="1" applyAlignment="1">
      <alignment horizontal="center" vertical="center"/>
    </xf>
    <xf numFmtId="0" fontId="40" fillId="0" borderId="0" xfId="0" applyFont="1" applyAlignment="1">
      <alignment horizontal="center" vertical="center"/>
    </xf>
    <xf numFmtId="0" fontId="0" fillId="0" borderId="0" xfId="0" applyAlignment="1">
      <alignment horizontal="center"/>
    </xf>
    <xf numFmtId="0" fontId="10" fillId="0" borderId="0" xfId="0" applyFont="1" applyAlignment="1">
      <alignment vertical="center"/>
    </xf>
    <xf numFmtId="0" fontId="0" fillId="0" borderId="0" xfId="0" applyBorder="1" applyAlignment="1"/>
    <xf numFmtId="0" fontId="0" fillId="0" borderId="0" xfId="0" applyNumberFormat="1" applyBorder="1" applyAlignment="1"/>
    <xf numFmtId="0" fontId="11" fillId="0" borderId="0" xfId="0" applyFont="1" applyBorder="1" applyAlignment="1"/>
    <xf numFmtId="0" fontId="0" fillId="0" borderId="0" xfId="0" applyBorder="1" applyAlignment="1">
      <alignment horizontal="left" vertical="center"/>
    </xf>
    <xf numFmtId="0" fontId="0" fillId="0" borderId="0" xfId="0" applyBorder="1" applyAlignment="1">
      <alignment vertical="center"/>
    </xf>
    <xf numFmtId="0" fontId="10" fillId="0" borderId="0" xfId="0" applyFont="1" applyBorder="1" applyAlignment="1">
      <alignment vertical="center"/>
    </xf>
    <xf numFmtId="0" fontId="0" fillId="0" borderId="0" xfId="0" applyBorder="1" applyAlignment="1">
      <alignment horizontal="center"/>
    </xf>
    <xf numFmtId="0" fontId="0" fillId="0" borderId="10" xfId="0" applyFont="1" applyBorder="1" applyAlignment="1">
      <alignment horizontal="center" vertical="center"/>
    </xf>
    <xf numFmtId="0" fontId="10" fillId="0" borderId="10" xfId="0" applyFont="1" applyBorder="1" applyAlignment="1">
      <alignment horizontal="left" vertical="center"/>
    </xf>
    <xf numFmtId="0" fontId="22" fillId="0" borderId="10" xfId="0" applyFont="1" applyBorder="1" applyAlignment="1">
      <alignment horizontal="center" vertical="center"/>
    </xf>
    <xf numFmtId="0" fontId="0" fillId="9" borderId="10" xfId="0" applyFont="1" applyFill="1" applyBorder="1" applyAlignment="1">
      <alignment vertical="center"/>
    </xf>
    <xf numFmtId="0" fontId="10" fillId="9" borderId="10" xfId="0" applyFont="1" applyFill="1" applyBorder="1" applyAlignment="1">
      <alignment horizontal="left" vertical="center"/>
    </xf>
    <xf numFmtId="0" fontId="0" fillId="9" borderId="10" xfId="0" applyFont="1" applyFill="1" applyBorder="1" applyAlignment="1">
      <alignment horizontal="center"/>
    </xf>
    <xf numFmtId="0" fontId="0" fillId="0" borderId="10" xfId="0" applyFont="1" applyBorder="1" applyAlignment="1">
      <alignment vertical="center"/>
    </xf>
    <xf numFmtId="0" fontId="0" fillId="0" borderId="10" xfId="0" applyFont="1" applyBorder="1" applyAlignment="1">
      <alignment horizontal="center"/>
    </xf>
    <xf numFmtId="0" fontId="0" fillId="9" borderId="10" xfId="0" applyFont="1" applyFill="1" applyBorder="1" applyAlignment="1">
      <alignment horizontal="center" vertical="center"/>
    </xf>
    <xf numFmtId="0" fontId="22" fillId="9" borderId="10" xfId="0" applyFont="1" applyFill="1" applyBorder="1" applyAlignment="1">
      <alignment horizontal="center" vertical="center"/>
    </xf>
    <xf numFmtId="0" fontId="0" fillId="9" borderId="10" xfId="0" applyFont="1" applyFill="1" applyBorder="1" applyAlignment="1"/>
    <xf numFmtId="0" fontId="0" fillId="9" borderId="10" xfId="0" applyNumberFormat="1" applyFont="1" applyFill="1" applyBorder="1" applyAlignment="1"/>
    <xf numFmtId="0" fontId="11" fillId="9" borderId="10" xfId="0" applyFont="1" applyFill="1" applyBorder="1" applyAlignment="1"/>
    <xf numFmtId="0" fontId="0" fillId="0" borderId="10" xfId="0" applyFont="1" applyBorder="1" applyAlignment="1"/>
    <xf numFmtId="0" fontId="0" fillId="0" borderId="10" xfId="0" applyNumberFormat="1" applyFont="1" applyBorder="1" applyAlignment="1"/>
    <xf numFmtId="0" fontId="18" fillId="0" borderId="0" xfId="0" applyFont="1" applyBorder="1" applyAlignment="1"/>
    <xf numFmtId="0" fontId="18" fillId="0" borderId="0" xfId="0" applyNumberFormat="1" applyFont="1" applyBorder="1" applyAlignment="1"/>
    <xf numFmtId="0" fontId="18" fillId="0" borderId="0" xfId="0" applyFont="1" applyAlignment="1"/>
    <xf numFmtId="0" fontId="23" fillId="0" borderId="0" xfId="0" applyFont="1" applyAlignment="1">
      <alignment vertical="center"/>
    </xf>
    <xf numFmtId="0" fontId="23" fillId="0" borderId="0" xfId="0" applyFont="1" applyAlignment="1">
      <alignment horizontal="center"/>
    </xf>
    <xf numFmtId="0" fontId="37" fillId="0" borderId="0" xfId="0" applyFont="1" applyAlignment="1">
      <alignment vertical="center"/>
    </xf>
    <xf numFmtId="0" fontId="0" fillId="0" borderId="0" xfId="0" applyAlignment="1">
      <alignment horizontal="center" vertical="top"/>
    </xf>
    <xf numFmtId="0" fontId="0" fillId="0" borderId="0" xfId="0" applyBorder="1" applyAlignment="1">
      <alignment horizontal="center" vertical="center"/>
    </xf>
    <xf numFmtId="0" fontId="37" fillId="0" borderId="0" xfId="0" applyFont="1" applyAlignment="1">
      <alignment vertical="center" shrinkToFit="1"/>
    </xf>
    <xf numFmtId="0" fontId="9" fillId="0" borderId="11" xfId="0" applyFont="1" applyBorder="1" applyAlignment="1"/>
    <xf numFmtId="0" fontId="0" fillId="10" borderId="12" xfId="0" applyFont="1" applyFill="1" applyBorder="1"/>
    <xf numFmtId="0" fontId="0" fillId="10" borderId="12" xfId="0" applyFont="1" applyFill="1" applyBorder="1" applyAlignment="1">
      <alignment vertical="center"/>
    </xf>
    <xf numFmtId="0" fontId="0" fillId="0" borderId="12" xfId="0" applyFont="1" applyBorder="1"/>
    <xf numFmtId="0" fontId="0" fillId="0" borderId="12" xfId="0" applyFont="1" applyBorder="1" applyAlignment="1">
      <alignment vertical="center"/>
    </xf>
    <xf numFmtId="0" fontId="15" fillId="0" borderId="12" xfId="0" applyFont="1" applyBorder="1" applyAlignment="1">
      <alignment vertical="center"/>
    </xf>
    <xf numFmtId="0" fontId="14" fillId="0" borderId="12" xfId="0" applyFont="1" applyBorder="1" applyAlignment="1">
      <alignment vertical="center"/>
    </xf>
    <xf numFmtId="0" fontId="15" fillId="10" borderId="12" xfId="0" applyFont="1" applyFill="1" applyBorder="1" applyAlignment="1">
      <alignment vertical="center"/>
    </xf>
    <xf numFmtId="0" fontId="14" fillId="10" borderId="12" xfId="0" applyFont="1" applyFill="1" applyBorder="1" applyAlignment="1">
      <alignment vertical="center"/>
    </xf>
    <xf numFmtId="0" fontId="10" fillId="0" borderId="1" xfId="0" applyFont="1" applyFill="1" applyBorder="1" applyAlignment="1">
      <alignment wrapText="1"/>
    </xf>
    <xf numFmtId="0" fontId="0" fillId="2" borderId="1" xfId="0" applyFill="1" applyBorder="1" applyAlignment="1"/>
    <xf numFmtId="0" fontId="0" fillId="0" borderId="1" xfId="0" applyBorder="1" applyAlignment="1">
      <alignment horizontal="right"/>
    </xf>
    <xf numFmtId="0" fontId="16" fillId="0" borderId="1" xfId="0" applyFont="1" applyBorder="1" applyAlignment="1"/>
    <xf numFmtId="0" fontId="22" fillId="0" borderId="1" xfId="0" applyFont="1" applyBorder="1" applyAlignment="1"/>
    <xf numFmtId="14" fontId="0" fillId="0" borderId="1" xfId="0" applyNumberFormat="1" applyBorder="1" applyAlignment="1"/>
    <xf numFmtId="0" fontId="3" fillId="0" borderId="1" xfId="0" applyFont="1" applyFill="1" applyBorder="1" applyAlignment="1">
      <alignment vertical="center"/>
    </xf>
    <xf numFmtId="0" fontId="0" fillId="2" borderId="1" xfId="0" applyFill="1" applyBorder="1" applyAlignment="1">
      <alignment vertical="center"/>
    </xf>
    <xf numFmtId="0" fontId="0" fillId="0" borderId="1" xfId="0" applyBorder="1" applyAlignment="1">
      <alignment horizontal="right" vertical="center"/>
    </xf>
    <xf numFmtId="0" fontId="7" fillId="0" borderId="1" xfId="2" applyFont="1" applyBorder="1" applyAlignment="1"/>
    <xf numFmtId="0" fontId="7" fillId="0" borderId="1" xfId="2" applyFont="1" applyBorder="1"/>
    <xf numFmtId="0" fontId="7" fillId="0" borderId="1" xfId="2" applyFont="1" applyBorder="1" applyAlignment="1">
      <alignment horizontal="right"/>
    </xf>
    <xf numFmtId="0" fontId="3" fillId="0" borderId="0" xfId="0" applyFont="1" applyFill="1" applyBorder="1" applyAlignment="1">
      <alignment vertical="center"/>
    </xf>
    <xf numFmtId="0" fontId="42" fillId="0" borderId="0" xfId="0" applyFont="1"/>
    <xf numFmtId="0" fontId="43" fillId="0" borderId="3" xfId="2" applyFont="1" applyBorder="1" applyAlignment="1"/>
    <xf numFmtId="0" fontId="43" fillId="0" borderId="3" xfId="2" applyFont="1" applyBorder="1"/>
    <xf numFmtId="0" fontId="43" fillId="0" borderId="3" xfId="2" applyFont="1" applyBorder="1" applyAlignment="1">
      <alignment horizontal="right"/>
    </xf>
    <xf numFmtId="0" fontId="42" fillId="0" borderId="0" xfId="0" applyFont="1" applyAlignment="1"/>
    <xf numFmtId="0" fontId="42" fillId="0" borderId="0" xfId="0" applyFont="1" applyAlignment="1">
      <alignment horizontal="right"/>
    </xf>
    <xf numFmtId="0" fontId="43" fillId="0" borderId="0" xfId="0" applyFont="1" applyFill="1" applyAlignment="1">
      <alignment vertical="center"/>
    </xf>
    <xf numFmtId="0" fontId="42" fillId="0" borderId="0" xfId="0" applyFont="1" applyAlignment="1">
      <alignment vertical="center"/>
    </xf>
    <xf numFmtId="0" fontId="44" fillId="0" borderId="13" xfId="0" applyFont="1" applyBorder="1"/>
    <xf numFmtId="0" fontId="42" fillId="10" borderId="0" xfId="0" applyFont="1" applyFill="1"/>
    <xf numFmtId="0" fontId="42" fillId="10" borderId="0" xfId="0" applyFont="1" applyFill="1" applyAlignment="1"/>
    <xf numFmtId="0" fontId="42" fillId="10" borderId="0" xfId="0" applyFont="1" applyFill="1" applyAlignment="1">
      <alignment horizontal="right"/>
    </xf>
    <xf numFmtId="0" fontId="43" fillId="10" borderId="0" xfId="0" applyFont="1" applyFill="1" applyAlignment="1">
      <alignment vertical="center"/>
    </xf>
    <xf numFmtId="0" fontId="43" fillId="0" borderId="0" xfId="0" applyFont="1" applyAlignment="1">
      <alignment vertical="center"/>
    </xf>
    <xf numFmtId="0" fontId="46" fillId="0" borderId="14" xfId="0" applyFont="1" applyBorder="1"/>
    <xf numFmtId="0" fontId="10" fillId="0" borderId="8" xfId="0" applyFont="1" applyBorder="1" applyAlignment="1">
      <alignment wrapText="1"/>
    </xf>
    <xf numFmtId="0" fontId="0" fillId="0" borderId="0" xfId="0" applyFill="1" applyBorder="1"/>
    <xf numFmtId="0" fontId="0" fillId="0" borderId="0" xfId="0" applyFont="1" applyFill="1" applyBorder="1" applyAlignment="1">
      <alignment vertical="center"/>
    </xf>
    <xf numFmtId="0" fontId="15" fillId="0" borderId="0" xfId="0" applyFont="1" applyFill="1" applyBorder="1" applyAlignment="1">
      <alignment vertical="center"/>
    </xf>
    <xf numFmtId="0" fontId="0" fillId="0" borderId="0" xfId="0" applyFont="1" applyFill="1" applyBorder="1" applyAlignment="1">
      <alignment horizontal="right"/>
    </xf>
    <xf numFmtId="0" fontId="0" fillId="0" borderId="0" xfId="0" applyFont="1" applyFill="1" applyBorder="1"/>
    <xf numFmtId="0" fontId="0" fillId="0" borderId="12" xfId="0" applyFont="1" applyBorder="1" applyAlignment="1">
      <alignment horizontal="right"/>
    </xf>
    <xf numFmtId="0" fontId="0" fillId="10" borderId="12" xfId="0" applyFont="1" applyFill="1" applyBorder="1" applyAlignment="1">
      <alignment horizontal="right"/>
    </xf>
    <xf numFmtId="0" fontId="0" fillId="0" borderId="12" xfId="0" applyFont="1" applyBorder="1" applyAlignment="1"/>
    <xf numFmtId="0" fontId="0" fillId="10" borderId="12" xfId="0" applyFont="1" applyFill="1" applyBorder="1" applyAlignment="1"/>
    <xf numFmtId="0" fontId="0" fillId="10" borderId="12" xfId="2" applyNumberFormat="1" applyFont="1" applyFill="1" applyBorder="1" applyAlignment="1"/>
    <xf numFmtId="0" fontId="7" fillId="10" borderId="12" xfId="2" applyNumberFormat="1" applyFont="1" applyFill="1" applyBorder="1" applyAlignment="1"/>
    <xf numFmtId="0" fontId="0" fillId="0" borderId="12" xfId="2" applyNumberFormat="1" applyFont="1" applyBorder="1" applyAlignment="1"/>
    <xf numFmtId="0" fontId="7" fillId="0" borderId="12" xfId="2" applyNumberFormat="1" applyFont="1" applyBorder="1" applyAlignment="1"/>
    <xf numFmtId="0" fontId="47" fillId="0" borderId="3" xfId="0" applyFont="1" applyFill="1" applyBorder="1" applyAlignment="1"/>
    <xf numFmtId="0" fontId="47" fillId="0" borderId="0" xfId="0" applyFont="1" applyFill="1" applyAlignment="1"/>
    <xf numFmtId="0" fontId="47" fillId="0" borderId="0" xfId="2" applyFont="1" applyFill="1" applyAlignment="1"/>
    <xf numFmtId="0" fontId="7" fillId="0" borderId="0" xfId="2"/>
    <xf numFmtId="0" fontId="9" fillId="0" borderId="15" xfId="0" applyFont="1" applyBorder="1"/>
    <xf numFmtId="0" fontId="45" fillId="10" borderId="0" xfId="0" applyFont="1" applyFill="1" applyAlignment="1">
      <alignment horizontal="center" vertical="center"/>
    </xf>
    <xf numFmtId="0" fontId="45" fillId="10" borderId="0" xfId="0" applyFont="1" applyFill="1" applyAlignment="1">
      <alignment horizontal="left" vertical="top"/>
    </xf>
    <xf numFmtId="0" fontId="45" fillId="10" borderId="0" xfId="0" applyFont="1" applyFill="1" applyAlignment="1"/>
    <xf numFmtId="0" fontId="45" fillId="0" borderId="0" xfId="0" applyFont="1" applyAlignment="1">
      <alignment horizontal="center" vertical="center"/>
    </xf>
    <xf numFmtId="0" fontId="45" fillId="0" borderId="0" xfId="0" applyFont="1" applyAlignment="1">
      <alignment horizontal="left" vertical="top"/>
    </xf>
    <xf numFmtId="0" fontId="45" fillId="0" borderId="0" xfId="0" applyFont="1" applyAlignment="1"/>
    <xf numFmtId="0" fontId="45" fillId="0" borderId="0" xfId="0" applyFont="1" applyAlignment="1">
      <alignment horizontal="right"/>
    </xf>
    <xf numFmtId="0" fontId="45" fillId="10" borderId="0" xfId="0" applyFont="1" applyFill="1" applyAlignment="1">
      <alignment horizontal="right"/>
    </xf>
    <xf numFmtId="0" fontId="44" fillId="0" borderId="13" xfId="0" applyFont="1" applyBorder="1" applyAlignment="1"/>
    <xf numFmtId="0" fontId="20" fillId="0" borderId="0" xfId="0" applyFont="1" applyAlignment="1">
      <alignment vertical="center"/>
    </xf>
    <xf numFmtId="0" fontId="20" fillId="10" borderId="0" xfId="0" applyFont="1" applyFill="1" applyAlignment="1">
      <alignment vertical="center"/>
    </xf>
    <xf numFmtId="0" fontId="10" fillId="0" borderId="0" xfId="0" applyNumberFormat="1" applyFont="1" applyFill="1" applyBorder="1" applyAlignment="1" applyProtection="1">
      <alignment horizontal="left" vertical="center"/>
      <protection locked="0"/>
    </xf>
    <xf numFmtId="0" fontId="0" fillId="0" borderId="0" xfId="0" applyNumberFormat="1" applyFill="1" applyBorder="1" applyAlignment="1" applyProtection="1">
      <protection locked="0"/>
    </xf>
    <xf numFmtId="0" fontId="0" fillId="0" borderId="0" xfId="0" applyNumberFormat="1" applyFont="1" applyFill="1" applyBorder="1" applyAlignment="1" applyProtection="1">
      <protection locked="0"/>
    </xf>
    <xf numFmtId="0" fontId="13" fillId="0" borderId="0" xfId="0" applyNumberFormat="1" applyFont="1" applyFill="1" applyBorder="1" applyAlignment="1" applyProtection="1">
      <protection locked="0"/>
    </xf>
    <xf numFmtId="0" fontId="3" fillId="0" borderId="0" xfId="0" applyNumberFormat="1" applyFont="1" applyFill="1" applyBorder="1" applyAlignment="1" applyProtection="1">
      <protection locked="0"/>
    </xf>
    <xf numFmtId="0" fontId="8" fillId="0" borderId="0" xfId="0" applyNumberFormat="1" applyFont="1" applyFill="1" applyBorder="1" applyAlignment="1" applyProtection="1">
      <protection locked="0"/>
    </xf>
    <xf numFmtId="0" fontId="27" fillId="0" borderId="0" xfId="0" applyNumberFormat="1" applyFont="1" applyFill="1" applyBorder="1" applyAlignment="1" applyProtection="1">
      <protection locked="0"/>
    </xf>
    <xf numFmtId="0" fontId="6" fillId="0" borderId="0" xfId="1" applyNumberFormat="1" applyFill="1" applyBorder="1" applyAlignment="1" applyProtection="1">
      <protection locked="0"/>
    </xf>
    <xf numFmtId="0" fontId="17" fillId="0" borderId="0" xfId="0" applyNumberFormat="1" applyFont="1" applyFill="1" applyBorder="1" applyAlignment="1" applyProtection="1">
      <protection locked="0"/>
    </xf>
    <xf numFmtId="0" fontId="0" fillId="0" borderId="6" xfId="0" applyNumberFormat="1" applyFill="1" applyBorder="1" applyAlignment="1" applyProtection="1">
      <protection locked="0"/>
    </xf>
    <xf numFmtId="0" fontId="10" fillId="0" borderId="6" xfId="0" applyNumberFormat="1" applyFont="1" applyFill="1" applyBorder="1" applyAlignment="1" applyProtection="1">
      <alignment horizontal="center" vertical="center"/>
      <protection locked="0"/>
    </xf>
    <xf numFmtId="0" fontId="10" fillId="0" borderId="6" xfId="0" applyNumberFormat="1" applyFont="1" applyFill="1" applyBorder="1" applyAlignment="1" applyProtection="1">
      <alignment vertical="center"/>
      <protection locked="0"/>
    </xf>
    <xf numFmtId="1" fontId="45" fillId="10" borderId="0" xfId="0" applyNumberFormat="1" applyFont="1" applyFill="1" applyAlignment="1"/>
    <xf numFmtId="0" fontId="45" fillId="10" borderId="0" xfId="0" applyFont="1" applyFill="1" applyAlignment="1">
      <alignment vertical="center"/>
    </xf>
    <xf numFmtId="0" fontId="45" fillId="0" borderId="0" xfId="0" applyFont="1" applyAlignment="1">
      <alignment vertical="center"/>
    </xf>
    <xf numFmtId="0" fontId="6" fillId="0" borderId="0" xfId="0" applyFont="1" applyAlignment="1" applyProtection="1"/>
    <xf numFmtId="0" fontId="41" fillId="0" borderId="0" xfId="0" applyFont="1" applyFill="1" applyAlignment="1"/>
    <xf numFmtId="0" fontId="9" fillId="0" borderId="15" xfId="0" applyNumberFormat="1" applyFont="1" applyBorder="1" applyAlignment="1"/>
    <xf numFmtId="0" fontId="0" fillId="10" borderId="12" xfId="0" applyNumberFormat="1" applyFont="1" applyFill="1" applyBorder="1" applyAlignment="1"/>
    <xf numFmtId="0" fontId="10" fillId="10" borderId="12" xfId="0" applyNumberFormat="1" applyFont="1" applyFill="1" applyBorder="1" applyAlignment="1">
      <alignment horizontal="left" vertical="center"/>
    </xf>
    <xf numFmtId="0" fontId="0" fillId="0" borderId="12" xfId="0" applyNumberFormat="1" applyFont="1" applyBorder="1" applyAlignment="1"/>
    <xf numFmtId="0" fontId="10" fillId="0" borderId="12" xfId="0" applyNumberFormat="1" applyFont="1" applyBorder="1" applyAlignment="1">
      <alignment horizontal="left" vertical="center"/>
    </xf>
    <xf numFmtId="0" fontId="3" fillId="0" borderId="12" xfId="0" applyNumberFormat="1" applyFont="1" applyBorder="1" applyAlignment="1"/>
    <xf numFmtId="0" fontId="18" fillId="0" borderId="16" xfId="0" applyFont="1" applyBorder="1" applyAlignment="1"/>
    <xf numFmtId="0" fontId="18" fillId="0" borderId="16" xfId="0" applyNumberFormat="1" applyFont="1" applyBorder="1" applyAlignment="1"/>
    <xf numFmtId="0" fontId="45" fillId="10" borderId="12" xfId="0" applyFont="1" applyFill="1" applyBorder="1" applyAlignment="1">
      <alignment vertical="top"/>
    </xf>
    <xf numFmtId="0" fontId="45" fillId="0" borderId="12" xfId="0" applyFont="1" applyBorder="1" applyAlignment="1">
      <alignment vertical="top"/>
    </xf>
    <xf numFmtId="0" fontId="45" fillId="10" borderId="12" xfId="0" applyFont="1" applyFill="1" applyBorder="1"/>
    <xf numFmtId="0" fontId="45" fillId="0" borderId="12" xfId="0" applyFont="1" applyBorder="1"/>
    <xf numFmtId="0" fontId="10" fillId="10" borderId="12" xfId="0" applyFont="1" applyFill="1" applyBorder="1" applyAlignment="1">
      <alignment horizontal="right" vertical="center"/>
    </xf>
    <xf numFmtId="0" fontId="10" fillId="0" borderId="12" xfId="0" applyFont="1" applyBorder="1" applyAlignment="1">
      <alignment horizontal="right" vertical="center"/>
    </xf>
    <xf numFmtId="0" fontId="22" fillId="0" borderId="10" xfId="0" applyFont="1" applyFill="1" applyBorder="1" applyAlignment="1">
      <alignment horizontal="center" vertical="center"/>
    </xf>
    <xf numFmtId="0" fontId="22" fillId="0" borderId="0" xfId="0" applyFont="1" applyFill="1"/>
    <xf numFmtId="0" fontId="10" fillId="0" borderId="0" xfId="0" applyFont="1" applyFill="1" applyBorder="1" applyAlignment="1">
      <alignment horizontal="right" vertical="center"/>
    </xf>
    <xf numFmtId="0" fontId="45" fillId="0" borderId="0" xfId="0" applyFont="1" applyFill="1" applyBorder="1" applyAlignment="1">
      <alignment vertical="top"/>
    </xf>
    <xf numFmtId="0" fontId="22" fillId="0" borderId="10" xfId="0" applyFont="1" applyFill="1" applyBorder="1" applyAlignment="1"/>
    <xf numFmtId="0" fontId="22" fillId="0" borderId="10" xfId="0" applyNumberFormat="1" applyFont="1" applyFill="1" applyBorder="1" applyAlignment="1"/>
    <xf numFmtId="0" fontId="48" fillId="0" borderId="10" xfId="0" applyFont="1" applyFill="1" applyBorder="1" applyAlignment="1"/>
    <xf numFmtId="0" fontId="22" fillId="0" borderId="10" xfId="0" applyFont="1" applyFill="1" applyBorder="1" applyAlignment="1">
      <alignment vertical="center"/>
    </xf>
    <xf numFmtId="0" fontId="22" fillId="0" borderId="10" xfId="0" applyFont="1" applyFill="1" applyBorder="1" applyAlignment="1">
      <alignment horizontal="left" vertical="center"/>
    </xf>
    <xf numFmtId="0" fontId="22" fillId="0" borderId="0" xfId="0" applyFont="1" applyFill="1" applyAlignment="1"/>
    <xf numFmtId="0" fontId="22" fillId="0" borderId="0" xfId="0" applyFont="1" applyFill="1" applyAlignment="1">
      <alignment horizontal="right"/>
    </xf>
    <xf numFmtId="0" fontId="22" fillId="0" borderId="12" xfId="0" applyFont="1" applyFill="1" applyBorder="1" applyAlignment="1"/>
    <xf numFmtId="0" fontId="22" fillId="0" borderId="12" xfId="0" applyFont="1" applyFill="1" applyBorder="1" applyAlignment="1">
      <alignment vertical="center"/>
    </xf>
    <xf numFmtId="0" fontId="52" fillId="0" borderId="12" xfId="0" applyFont="1" applyFill="1" applyBorder="1" applyAlignment="1">
      <alignment vertical="center"/>
    </xf>
    <xf numFmtId="0" fontId="22" fillId="0" borderId="12" xfId="0" applyFont="1" applyFill="1" applyBorder="1" applyAlignment="1">
      <alignment horizontal="right"/>
    </xf>
    <xf numFmtId="0" fontId="22" fillId="0" borderId="0" xfId="0" applyFont="1" applyFill="1" applyAlignment="1">
      <alignment horizontal="center" vertical="center"/>
    </xf>
    <xf numFmtId="0" fontId="22" fillId="0" borderId="0" xfId="0" applyFont="1" applyFill="1" applyAlignment="1">
      <alignment horizontal="left" vertical="top"/>
    </xf>
    <xf numFmtId="1" fontId="22" fillId="0" borderId="0" xfId="0" applyNumberFormat="1" applyFont="1" applyFill="1" applyAlignment="1">
      <alignment horizontal="right"/>
    </xf>
    <xf numFmtId="1" fontId="22" fillId="0" borderId="0" xfId="0" applyNumberFormat="1" applyFont="1" applyFill="1" applyAlignment="1"/>
    <xf numFmtId="0" fontId="22" fillId="0" borderId="0" xfId="0" applyFont="1" applyFill="1" applyAlignment="1">
      <alignment vertical="center"/>
    </xf>
    <xf numFmtId="0" fontId="22" fillId="0" borderId="12" xfId="0" applyNumberFormat="1" applyFont="1" applyFill="1" applyBorder="1" applyAlignment="1"/>
    <xf numFmtId="0" fontId="22" fillId="0" borderId="12" xfId="0" applyNumberFormat="1" applyFont="1" applyFill="1" applyBorder="1" applyAlignment="1">
      <alignment horizontal="left" vertical="center"/>
    </xf>
    <xf numFmtId="0" fontId="56" fillId="0" borderId="12" xfId="0" applyNumberFormat="1" applyFont="1" applyFill="1" applyBorder="1" applyAlignment="1"/>
    <xf numFmtId="0" fontId="22" fillId="0" borderId="0" xfId="0" applyFont="1" applyFill="1" applyAlignment="1">
      <alignment vertical="top"/>
    </xf>
    <xf numFmtId="0" fontId="22" fillId="0" borderId="0" xfId="0" applyFont="1" applyFill="1" applyBorder="1" applyAlignment="1">
      <alignment horizontal="right" vertical="center"/>
    </xf>
    <xf numFmtId="0" fontId="22" fillId="0" borderId="0" xfId="0" applyFont="1" applyFill="1" applyBorder="1" applyAlignment="1">
      <alignment vertical="top"/>
    </xf>
    <xf numFmtId="0" fontId="22" fillId="0" borderId="0" xfId="0" applyFont="1" applyFill="1" applyBorder="1"/>
    <xf numFmtId="0" fontId="22" fillId="0" borderId="0" xfId="0" applyFont="1" applyFill="1" applyBorder="1" applyAlignment="1"/>
    <xf numFmtId="0" fontId="22" fillId="0" borderId="0" xfId="0" applyNumberFormat="1" applyFont="1" applyFill="1" applyBorder="1" applyAlignment="1"/>
    <xf numFmtId="0" fontId="48" fillId="0" borderId="0" xfId="0" applyFont="1" applyFill="1" applyBorder="1" applyAlignment="1"/>
    <xf numFmtId="0" fontId="49" fillId="0" borderId="0" xfId="0" applyFont="1" applyFill="1" applyBorder="1" applyAlignment="1"/>
    <xf numFmtId="0" fontId="22" fillId="0" borderId="0" xfId="0" applyFont="1" applyFill="1" applyBorder="1" applyAlignment="1">
      <alignment vertical="center"/>
    </xf>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0" fontId="22" fillId="0" borderId="0" xfId="0" applyFont="1" applyFill="1" applyBorder="1" applyAlignment="1">
      <alignment horizontal="left" vertical="center"/>
    </xf>
    <xf numFmtId="0" fontId="31" fillId="0" borderId="0" xfId="0" applyFont="1" applyFill="1" applyBorder="1" applyAlignment="1">
      <alignment horizontal="center"/>
    </xf>
    <xf numFmtId="0" fontId="50" fillId="0" borderId="0" xfId="0" applyFont="1" applyFill="1" applyBorder="1" applyAlignment="1">
      <alignment horizontal="center" vertical="center"/>
    </xf>
    <xf numFmtId="0" fontId="22" fillId="0" borderId="0" xfId="0" applyFont="1" applyFill="1" applyBorder="1" applyAlignment="1">
      <alignment horizontal="center" vertical="top"/>
    </xf>
    <xf numFmtId="0" fontId="51" fillId="0" borderId="0" xfId="0" applyFont="1" applyFill="1" applyBorder="1" applyAlignment="1">
      <alignment horizontal="center" vertical="center"/>
    </xf>
    <xf numFmtId="0" fontId="22" fillId="0" borderId="0" xfId="0" applyFont="1" applyFill="1" applyBorder="1" applyAlignment="1">
      <alignment horizontal="right"/>
    </xf>
    <xf numFmtId="0" fontId="52" fillId="0" borderId="0" xfId="0" applyFont="1" applyFill="1" applyBorder="1" applyAlignment="1">
      <alignment vertical="center"/>
    </xf>
    <xf numFmtId="0" fontId="22" fillId="0" borderId="0" xfId="0" applyFont="1" applyFill="1" applyBorder="1" applyAlignment="1">
      <alignment horizontal="left" vertical="top"/>
    </xf>
    <xf numFmtId="1" fontId="22" fillId="0" borderId="0" xfId="0" applyNumberFormat="1" applyFont="1" applyFill="1" applyBorder="1" applyAlignment="1">
      <alignment horizontal="right"/>
    </xf>
    <xf numFmtId="1" fontId="22" fillId="0" borderId="0" xfId="0" applyNumberFormat="1" applyFont="1" applyFill="1" applyBorder="1" applyAlignment="1"/>
    <xf numFmtId="0" fontId="55" fillId="0" borderId="0" xfId="0" applyFont="1" applyFill="1" applyBorder="1" applyAlignment="1">
      <alignment horizontal="left" vertical="top"/>
    </xf>
    <xf numFmtId="0" fontId="22" fillId="0" borderId="0" xfId="0" applyNumberFormat="1" applyFont="1" applyFill="1" applyBorder="1" applyAlignment="1">
      <alignment horizontal="left" vertical="center"/>
    </xf>
    <xf numFmtId="0" fontId="3" fillId="0" borderId="0" xfId="0" applyNumberFormat="1" applyFont="1" applyFill="1" applyBorder="1" applyAlignment="1"/>
    <xf numFmtId="0" fontId="56" fillId="0" borderId="0" xfId="0" applyNumberFormat="1" applyFont="1" applyFill="1" applyBorder="1" applyAlignment="1"/>
    <xf numFmtId="0" fontId="57" fillId="0" borderId="13" xfId="0" applyFont="1" applyBorder="1"/>
    <xf numFmtId="0" fontId="22" fillId="0" borderId="0" xfId="0" applyFont="1" applyFill="1" applyAlignment="1">
      <alignment horizontal="right" vertical="center"/>
    </xf>
    <xf numFmtId="0" fontId="52" fillId="0" borderId="0" xfId="0" applyFont="1" applyFill="1" applyBorder="1" applyAlignment="1"/>
    <xf numFmtId="17" fontId="22" fillId="0" borderId="0" xfId="0" applyNumberFormat="1" applyFont="1" applyFill="1" applyBorder="1" applyAlignment="1"/>
    <xf numFmtId="17" fontId="53" fillId="0" borderId="0" xfId="0" applyNumberFormat="1" applyFont="1" applyFill="1" applyBorder="1" applyAlignment="1"/>
    <xf numFmtId="17" fontId="54" fillId="0" borderId="0" xfId="0" applyNumberFormat="1" applyFont="1" applyFill="1" applyBorder="1" applyAlignment="1"/>
    <xf numFmtId="17" fontId="31" fillId="0" borderId="0" xfId="0" applyNumberFormat="1" applyFont="1" applyFill="1" applyBorder="1" applyAlignment="1"/>
    <xf numFmtId="0" fontId="0" fillId="0" borderId="0" xfId="0" applyNumberFormat="1" applyFont="1" applyFill="1" applyBorder="1" applyAlignment="1"/>
    <xf numFmtId="0" fontId="11" fillId="0" borderId="0" xfId="0" applyFont="1" applyFill="1" applyBorder="1" applyAlignment="1"/>
    <xf numFmtId="0" fontId="42" fillId="0" borderId="0" xfId="0" applyFont="1" applyFill="1" applyBorder="1" applyAlignment="1"/>
    <xf numFmtId="0" fontId="42" fillId="0" borderId="0" xfId="0" applyFont="1" applyFill="1" applyBorder="1" applyAlignment="1">
      <alignment horizontal="right"/>
    </xf>
    <xf numFmtId="0" fontId="43" fillId="0" borderId="0" xfId="0" applyFont="1" applyFill="1" applyBorder="1" applyAlignment="1">
      <alignment vertical="center"/>
    </xf>
    <xf numFmtId="0" fontId="42" fillId="0" borderId="0" xfId="0" applyFont="1" applyFill="1" applyBorder="1" applyAlignment="1">
      <alignment vertical="center"/>
    </xf>
    <xf numFmtId="0" fontId="42" fillId="0" borderId="0" xfId="0" applyFont="1" applyFill="1" applyBorder="1"/>
    <xf numFmtId="0" fontId="20" fillId="0" borderId="0" xfId="0" applyFont="1" applyFill="1" applyBorder="1" applyAlignment="1">
      <alignment vertical="center"/>
    </xf>
    <xf numFmtId="0" fontId="45" fillId="0" borderId="0" xfId="0" applyFont="1" applyFill="1" applyBorder="1" applyAlignment="1"/>
    <xf numFmtId="0" fontId="45" fillId="0" borderId="0" xfId="0" applyFont="1" applyFill="1" applyBorder="1" applyAlignment="1">
      <alignment horizontal="left" vertical="top"/>
    </xf>
    <xf numFmtId="0" fontId="10" fillId="0" borderId="0" xfId="0" applyNumberFormat="1" applyFont="1" applyFill="1" applyBorder="1" applyAlignment="1">
      <alignment horizontal="left" vertical="center"/>
    </xf>
    <xf numFmtId="0" fontId="45" fillId="0" borderId="0" xfId="0" applyFont="1" applyFill="1" applyBorder="1"/>
    <xf numFmtId="0" fontId="10" fillId="0" borderId="0" xfId="0" applyFont="1" applyFill="1" applyAlignment="1">
      <alignment horizontal="left" vertical="center"/>
    </xf>
    <xf numFmtId="0" fontId="22" fillId="0" borderId="3" xfId="0" applyFont="1" applyFill="1" applyBorder="1" applyAlignment="1"/>
    <xf numFmtId="0" fontId="22" fillId="0" borderId="3" xfId="0" applyNumberFormat="1" applyFont="1" applyFill="1" applyBorder="1" applyAlignment="1"/>
    <xf numFmtId="0" fontId="48" fillId="0" borderId="3" xfId="0" applyFont="1" applyFill="1" applyBorder="1" applyAlignment="1"/>
    <xf numFmtId="17" fontId="31" fillId="0" borderId="0" xfId="0" applyNumberFormat="1" applyFont="1" applyFill="1" applyAlignment="1"/>
    <xf numFmtId="0" fontId="31" fillId="0" borderId="0" xfId="0" applyFont="1" applyFill="1" applyAlignment="1">
      <alignment horizontal="left" vertical="top"/>
    </xf>
    <xf numFmtId="0" fontId="52" fillId="0" borderId="0" xfId="0" applyFont="1" applyFill="1" applyAlignment="1">
      <alignment vertical="center"/>
    </xf>
    <xf numFmtId="0" fontId="58" fillId="0" borderId="12" xfId="0" applyNumberFormat="1" applyFont="1" applyFill="1" applyBorder="1" applyAlignment="1"/>
    <xf numFmtId="0" fontId="22" fillId="0" borderId="17" xfId="0" applyFont="1" applyFill="1" applyBorder="1" applyAlignment="1"/>
    <xf numFmtId="0" fontId="57" fillId="0" borderId="12" xfId="0" applyFont="1" applyBorder="1" applyAlignment="1"/>
    <xf numFmtId="0" fontId="22" fillId="0" borderId="17" xfId="0" applyFont="1" applyFill="1" applyBorder="1" applyAlignment="1">
      <alignment horizontal="left" vertical="center"/>
    </xf>
    <xf numFmtId="0" fontId="7" fillId="0" borderId="0" xfId="0" applyFont="1" applyAlignment="1">
      <alignment horizontal="center"/>
    </xf>
    <xf numFmtId="0" fontId="0" fillId="0" borderId="0" xfId="0" applyAlignment="1">
      <alignment horizontal="center"/>
    </xf>
  </cellXfs>
  <cellStyles count="3">
    <cellStyle name="Hipervínculo" xfId="1" builtinId="8"/>
    <cellStyle name="Normal" xfId="0" builtinId="0"/>
    <cellStyle name="Normal 2" xfId="2"/>
  </cellStyles>
  <dxfs count="169">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theme="5"/>
        </left>
        <right style="thin">
          <color theme="5"/>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style="thin">
          <color theme="5"/>
        </left>
        <right style="thin">
          <color theme="5"/>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style="thin">
          <color theme="5"/>
        </left>
        <right style="thin">
          <color theme="5"/>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style="thin">
          <color theme="5"/>
        </left>
        <right style="thin">
          <color theme="5"/>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style="thin">
          <color theme="5"/>
        </left>
        <right style="thin">
          <color theme="5"/>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style="thin">
          <color theme="5"/>
        </left>
        <right style="thin">
          <color theme="5"/>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rgb="FF000000"/>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ertAlign val="baseline"/>
        <sz val="11"/>
        <color theme="10"/>
        <name val="Calibri"/>
        <scheme val="minor"/>
      </font>
      <alignment horizontal="general" vertical="bottom" textRotation="0" wrapText="0" indent="0" justifyLastLine="0" shrinkToFit="0" readingOrder="0"/>
      <protection locked="1" hidden="0"/>
    </dxf>
    <dxf>
      <alignment horizontal="general" vertical="top"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theme="5"/>
        </left>
        <right style="thin">
          <color theme="5"/>
        </right>
        <top style="thin">
          <color theme="5"/>
        </top>
        <bottom style="thin">
          <color theme="5"/>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theme="5"/>
        </left>
        <right style="thin">
          <color theme="5"/>
        </right>
        <top style="thin">
          <color theme="5"/>
        </top>
        <bottom style="thin">
          <color theme="5"/>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theme="5"/>
        </left>
        <right style="thin">
          <color theme="5"/>
        </right>
        <top style="thin">
          <color theme="5"/>
        </top>
        <bottom style="thin">
          <color theme="5"/>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theme="5"/>
        </left>
        <right style="thin">
          <color theme="5"/>
        </right>
        <top style="thin">
          <color theme="5"/>
        </top>
        <bottom style="thin">
          <color theme="5"/>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theme="5"/>
        </left>
        <right style="thin">
          <color theme="5"/>
        </right>
        <top style="thin">
          <color theme="5"/>
        </top>
        <bottom style="thin">
          <color theme="5"/>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theme="5"/>
        </left>
        <right style="thin">
          <color theme="5"/>
        </right>
        <top style="thin">
          <color theme="5"/>
        </top>
        <bottom style="thin">
          <color theme="5"/>
        </bottom>
        <vertical/>
        <horizontal/>
      </border>
    </dxf>
    <dxf>
      <border outline="0">
        <bottom style="thin">
          <color theme="5"/>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border outline="0">
        <top style="thin">
          <color theme="4"/>
        </top>
        <bottom style="thin">
          <color theme="5"/>
        </bottom>
      </border>
    </dxf>
    <dxf>
      <border outline="0">
        <bottom style="medium">
          <color theme="4"/>
        </bottom>
      </border>
    </dxf>
    <dxf>
      <font>
        <b/>
        <i val="0"/>
        <strike val="0"/>
        <condense val="0"/>
        <extend val="0"/>
        <outline val="0"/>
        <shadow val="0"/>
        <u val="none"/>
        <vertAlign val="baseline"/>
        <sz val="11"/>
        <color rgb="FF000000"/>
        <name val="Calibri"/>
        <scheme val="minor"/>
      </font>
      <alignment horizontal="general" vertical="bottom" textRotation="0" wrapText="0" indent="0" justifyLastLine="0" shrinkToFit="0" readingOrder="0"/>
      <border diagonalUp="0" diagonalDown="0" outline="0">
        <left style="thin">
          <color theme="4"/>
        </left>
        <right style="thin">
          <color theme="4"/>
        </right>
        <top/>
        <bottom/>
      </border>
    </dxf>
    <dxf>
      <alignment horizontal="general" vertical="top" textRotation="0" wrapText="0" indent="0" justifyLastLine="0" shrinkToFit="0" readingOrder="0"/>
    </dxf>
    <dxf>
      <numFmt numFmtId="20" formatCode="dd\-mmm\-yy"/>
    </dxf>
    <dxf>
      <alignment horizontal="general" vertical="bottom" textRotation="0" wrapText="0" indent="0" justifyLastLine="0" shrinkToFit="0" readingOrder="0"/>
      <protection locked="1" hidden="0"/>
    </dxf>
    <dxf>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scheme val="minor"/>
      </font>
      <alignment horizontal="right" vertical="center" textRotation="0" wrapText="0" indent="0" justifyLastLine="0" shrinkToFit="0" readingOrder="0"/>
    </dxf>
    <dxf>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bottom/>
      </border>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rgb="FF000000"/>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indexed="65"/>
        </patternFill>
      </fill>
      <alignment horizontal="general" vertical="bottom" textRotation="0" wrapText="0" indent="0" justifyLastLine="0" shrinkToFit="0" readingOrder="0"/>
      <protection locked="0" hidden="0"/>
    </dxf>
    <dxf>
      <numFmt numFmtId="0" formatCode="General"/>
      <fill>
        <patternFill patternType="none">
          <fgColor indexed="64"/>
          <bgColor auto="1"/>
        </patternFill>
      </fill>
      <alignment textRotation="0" wrapText="0" indent="0" justifyLastLine="0" shrinkToFit="0" readingOrder="0"/>
      <protection locked="0" hidden="0"/>
    </dxf>
    <dxf>
      <border outline="0">
        <top style="thin">
          <color indexed="64"/>
        </top>
      </border>
    </dxf>
    <dxf>
      <numFmt numFmtId="0" formatCode="General"/>
      <fill>
        <patternFill patternType="none">
          <fgColor indexed="64"/>
          <bgColor auto="1"/>
        </patternFill>
      </fill>
      <alignment textRotation="0" wrapText="0" indent="0" justifyLastLine="0" shrinkToFit="0" readingOrder="0"/>
      <protection locked="0" hidden="0"/>
    </dxf>
    <dxf>
      <border outline="0">
        <bottom style="thin">
          <color indexed="64"/>
        </bottom>
      </border>
    </dxf>
    <dxf>
      <numFmt numFmtId="0" formatCode="General"/>
      <fill>
        <patternFill patternType="none">
          <fgColor indexed="64"/>
          <bgColor auto="1"/>
        </patternFill>
      </fill>
      <alignment textRotation="0" wrapText="0" indent="0" justifyLastLine="0" shrinkToFit="0" readingOrder="0"/>
      <border diagonalUp="0" diagonalDown="0" outline="0">
        <left style="thin">
          <color indexed="64"/>
        </left>
        <right style="thin">
          <color indexed="64"/>
        </right>
        <top/>
        <bottom/>
      </border>
      <protection locked="0" hidden="0"/>
    </dxf>
    <dxf>
      <alignment horizontal="general" vertical="bottom" textRotation="0" wrapText="0" indent="0" justifyLastLine="0" shrinkToFit="0" readingOrder="0"/>
      <protection locked="1" hidden="0"/>
    </dxf>
    <dxf>
      <alignment horizontal="general" vertical="top"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minor"/>
      </font>
      <alignment horizontal="general" vertical="top" textRotation="0" wrapText="0" indent="0" justifyLastLine="0" shrinkToFit="0" readingOrder="0"/>
      <border diagonalUp="0" diagonalDown="0" outline="0">
        <left style="medium">
          <color rgb="FFCCCCCC"/>
        </left>
        <right style="medium">
          <color rgb="FFCCCCCC"/>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rgb="FF000000"/>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b val="0"/>
        <i val="0"/>
        <strike val="0"/>
        <condense val="0"/>
        <extend val="0"/>
        <outline val="0"/>
        <shadow val="0"/>
        <u val="none"/>
        <vertAlign val="baseline"/>
        <sz val="11"/>
        <color theme="1" tint="0.34998626667073579"/>
        <name val="Calibri"/>
        <scheme val="minor"/>
      </font>
      <border diagonalUp="0" diagonalDown="0" outline="0">
        <left style="thin">
          <color auto="1"/>
        </left>
        <right style="thin">
          <color auto="1"/>
        </right>
        <top style="thin">
          <color auto="1"/>
        </top>
        <bottom/>
      </border>
    </dxf>
    <dxf>
      <font>
        <strike val="0"/>
        <outline val="0"/>
        <shadow val="0"/>
        <u val="none"/>
        <vertAlign val="baseline"/>
        <sz val="11"/>
        <color theme="1" tint="0.34998626667073579"/>
      </font>
    </dxf>
    <dxf>
      <font>
        <strike val="0"/>
        <outline val="0"/>
        <shadow val="0"/>
        <u val="none"/>
        <vertAlign val="baseline"/>
        <sz val="11"/>
        <color theme="1" tint="0.34998626667073579"/>
      </font>
    </dxf>
    <dxf>
      <font>
        <b val="0"/>
        <i val="0"/>
        <strike val="0"/>
        <condense val="0"/>
        <extend val="0"/>
        <outline val="0"/>
        <shadow val="0"/>
        <u val="none"/>
        <vertAlign val="baseline"/>
        <sz val="11"/>
        <color rgb="FF000000"/>
        <name val="Calibri"/>
        <scheme val="minor"/>
      </font>
      <alignment horizontal="general" vertical="bottom" textRotation="0" wrapText="1" indent="0" justifyLastLine="0" shrinkToFit="0" readingOrder="0"/>
    </dxf>
    <dxf>
      <alignment horizontal="general" vertical="bottom" textRotation="0" wrapText="0" indent="0" justifyLastLine="0" shrinkToFit="0" readingOrder="0"/>
    </dxf>
    <dxf>
      <alignment textRotation="0" wrapText="0" indent="0" justifyLastLine="0" readingOrder="0"/>
    </dxf>
    <dxf>
      <alignment textRotation="0" wrapText="0" indent="0" justifyLastLine="0" readingOrder="0"/>
    </dxf>
    <dxf>
      <alignment textRotation="0" wrapText="0" indent="0" justifyLastLine="0" readingOrder="0"/>
    </dxf>
    <dxf>
      <alignment textRotation="0" wrapText="0" indent="0" justifyLastLine="0" readingOrder="0"/>
    </dxf>
    <dxf>
      <alignment textRotation="0" wrapText="0" indent="0" justifyLastLine="0" readingOrder="0"/>
    </dxf>
    <dxf>
      <alignment textRotation="0" wrapText="0" indent="0" justifyLastLine="0" readingOrder="0"/>
    </dxf>
    <dxf>
      <numFmt numFmtId="0" formatCode="General"/>
      <alignment textRotation="0" wrapText="0" indent="0" justifyLastLine="0" readingOrder="0"/>
    </dxf>
    <dxf>
      <alignment textRotation="0" wrapText="0" indent="0" justifyLastLine="0" readingOrder="0"/>
    </dxf>
    <dxf>
      <alignment textRotation="0" wrapText="0" indent="0" justifyLastLine="0" readingOrder="0"/>
    </dxf>
    <dxf>
      <alignment textRotation="0" wrapText="0" indent="0" justifyLastLine="0" readingOrder="0"/>
    </dxf>
    <dxf>
      <alignment textRotation="0" wrapText="0" indent="0" justifyLastLine="0" readingOrder="0"/>
    </dxf>
    <dxf>
      <alignment textRotation="0" wrapText="0" indent="0" justifyLastLine="0" readingOrder="0"/>
    </dxf>
    <dxf>
      <alignment textRotation="0" wrapText="0" indent="0" justifyLastLine="0" readingOrder="0"/>
    </dxf>
    <dxf>
      <alignment textRotation="0" wrapText="0" indent="0" justifyLastLine="0" readingOrder="0"/>
    </dxf>
    <dxf>
      <alignment textRotation="0" wrapText="0" indent="0" justifyLastLine="0" readingOrder="0"/>
    </dxf>
    <dxf>
      <font>
        <b/>
        <i val="0"/>
        <strike val="0"/>
        <condense val="0"/>
        <extend val="0"/>
        <outline val="0"/>
        <shadow val="0"/>
        <u val="none"/>
        <vertAlign val="baseline"/>
        <sz val="11"/>
        <color rgb="FF000000"/>
        <name val="Calibri"/>
        <scheme val="minor"/>
      </font>
      <alignment horizontal="general" vertical="bottom" textRotation="0" wrapText="0"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Porcentaje</a:t>
            </a:r>
            <a:r>
              <a:rPr lang="en-US" baseline="0"/>
              <a:t> de autores y autoras</a:t>
            </a:r>
            <a:endParaRPr lang="en-US"/>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MX"/>
        </a:p>
      </c:txPr>
    </c:title>
    <c:autoTitleDeleted val="0"/>
    <c:plotArea>
      <c:layout/>
      <c:pieChart>
        <c:varyColors val="1"/>
        <c:ser>
          <c:idx val="0"/>
          <c:order val="0"/>
          <c:tx>
            <c:strRef>
              <c:f>Totales!$A$9</c:f>
              <c:strCache>
                <c:ptCount val="1"/>
                <c:pt idx="0">
                  <c:v>Entradas</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1-F9CC-4C60-88A2-EB503057C32A}"/>
              </c:ext>
            </c:extLst>
          </c:dPt>
          <c:dPt>
            <c:idx val="1"/>
            <c:bubble3D val="0"/>
            <c:spPr>
              <a:solidFill>
                <a:schemeClr val="accent2"/>
              </a:solidFill>
              <a:ln>
                <a:noFill/>
              </a:ln>
              <a:effectLst>
                <a:outerShdw blurRad="2540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3-F9CC-4C60-88A2-EB503057C32A}"/>
              </c:ext>
            </c:extLst>
          </c:dPt>
          <c:dLbls>
            <c:dLbl>
              <c:idx val="0"/>
              <c:layout/>
              <c:dLblPos val="ct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F9CC-4C60-88A2-EB503057C32A}"/>
                </c:ext>
                <c:ext xmlns:c15="http://schemas.microsoft.com/office/drawing/2012/chart" uri="{CE6537A1-D6FC-4f65-9D91-7224C49458BB}">
                  <c15:layout/>
                </c:ext>
              </c:extLst>
            </c:dLbl>
            <c:dLbl>
              <c:idx val="1"/>
              <c:layout/>
              <c:dLblPos val="ct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F9CC-4C60-88A2-EB503057C32A}"/>
                </c:ext>
                <c:ext xmlns:c15="http://schemas.microsoft.com/office/drawing/2012/chart" uri="{CE6537A1-D6FC-4f65-9D91-7224C49458BB}">
                  <c15:layout/>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Totales!$C$2:$D$2</c:f>
              <c:strCache>
                <c:ptCount val="2"/>
                <c:pt idx="0">
                  <c:v>Autores</c:v>
                </c:pt>
                <c:pt idx="1">
                  <c:v>Autoras</c:v>
                </c:pt>
              </c:strCache>
            </c:strRef>
          </c:cat>
          <c:val>
            <c:numRef>
              <c:f>Totales!$C$9:$D$9</c:f>
              <c:numCache>
                <c:formatCode>General</c:formatCode>
                <c:ptCount val="2"/>
                <c:pt idx="0">
                  <c:v>169</c:v>
                </c:pt>
                <c:pt idx="1">
                  <c:v>119</c:v>
                </c:pt>
              </c:numCache>
            </c:numRef>
          </c:val>
          <c:extLst xmlns:c16r2="http://schemas.microsoft.com/office/drawing/2015/06/chart">
            <c:ext xmlns:c16="http://schemas.microsoft.com/office/drawing/2014/chart" uri="{C3380CC4-5D6E-409C-BE32-E72D297353CC}">
              <c16:uniqueId val="{00000004-F9CC-4C60-88A2-EB503057C32A}"/>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Entradas categorías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Totales!$M$15</c:f>
              <c:strCache>
                <c:ptCount val="1"/>
                <c:pt idx="0">
                  <c:v>Total</c:v>
                </c:pt>
              </c:strCache>
            </c:strRef>
          </c:tx>
          <c:spPr>
            <a:solidFill>
              <a:schemeClr val="accent1"/>
            </a:solidFill>
            <a:ln>
              <a:noFill/>
            </a:ln>
            <a:effectLst/>
          </c:spPr>
          <c:invertIfNegative val="0"/>
          <c:cat>
            <c:strRef>
              <c:extLst>
                <c:ext xmlns:c15="http://schemas.microsoft.com/office/drawing/2012/chart" uri="{02D57815-91ED-43cb-92C2-25804820EDAC}">
                  <c15:fullRef>
                    <c15:sqref>Totales!$B$16:$B$19</c15:sqref>
                  </c15:fullRef>
                </c:ext>
              </c:extLst>
              <c:f>Totales!$B$16:$B$19</c:f>
              <c:strCache>
                <c:ptCount val="4"/>
                <c:pt idx="0">
                  <c:v>Sociedad civil</c:v>
                </c:pt>
                <c:pt idx="1">
                  <c:v>Participación política</c:v>
                </c:pt>
                <c:pt idx="2">
                  <c:v>Derechos humanos y comunidad</c:v>
                </c:pt>
                <c:pt idx="3">
                  <c:v>Derechos ciudadanos</c:v>
                </c:pt>
              </c:strCache>
            </c:strRef>
          </c:cat>
          <c:val>
            <c:numRef>
              <c:extLst>
                <c:ext xmlns:c15="http://schemas.microsoft.com/office/drawing/2012/chart" uri="{02D57815-91ED-43cb-92C2-25804820EDAC}">
                  <c15:fullRef>
                    <c15:sqref>Totales!$M$16:$M$20</c15:sqref>
                  </c15:fullRef>
                </c:ext>
              </c:extLst>
              <c:f>Totales!$M$16:$M$19</c:f>
              <c:numCache>
                <c:formatCode>General</c:formatCode>
                <c:ptCount val="4"/>
                <c:pt idx="0">
                  <c:v>199</c:v>
                </c:pt>
                <c:pt idx="1">
                  <c:v>150</c:v>
                </c:pt>
                <c:pt idx="2">
                  <c:v>219</c:v>
                </c:pt>
                <c:pt idx="3">
                  <c:v>150</c:v>
                </c:pt>
              </c:numCache>
            </c:numRef>
          </c:val>
          <c:extLst xmlns:c16r2="http://schemas.microsoft.com/office/drawing/2015/06/chart">
            <c:ext xmlns:c16="http://schemas.microsoft.com/office/drawing/2014/chart" uri="{C3380CC4-5D6E-409C-BE32-E72D297353CC}">
              <c16:uniqueId val="{00000000-726A-4764-BB92-55F7041DB377}"/>
            </c:ext>
          </c:extLst>
        </c:ser>
        <c:dLbls>
          <c:showLegendKey val="0"/>
          <c:showVal val="0"/>
          <c:showCatName val="0"/>
          <c:showSerName val="0"/>
          <c:showPercent val="0"/>
          <c:showBubbleSize val="0"/>
        </c:dLbls>
        <c:gapWidth val="219"/>
        <c:overlap val="-27"/>
        <c:axId val="431678616"/>
        <c:axId val="431677440"/>
      </c:barChart>
      <c:catAx>
        <c:axId val="431678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1677440"/>
        <c:crosses val="autoZero"/>
        <c:auto val="1"/>
        <c:lblAlgn val="ctr"/>
        <c:lblOffset val="100"/>
        <c:noMultiLvlLbl val="0"/>
      </c:catAx>
      <c:valAx>
        <c:axId val="431677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1678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tx>
            <c:strRef>
              <c:f>Totales!$C$15</c:f>
              <c:strCache>
                <c:ptCount val="1"/>
                <c:pt idx="0">
                  <c:v>Ponencias</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Totales!$B$16:$B$19</c:f>
              <c:strCache>
                <c:ptCount val="4"/>
                <c:pt idx="0">
                  <c:v>Sociedad civil</c:v>
                </c:pt>
                <c:pt idx="1">
                  <c:v>Participación política</c:v>
                </c:pt>
                <c:pt idx="2">
                  <c:v>Derechos humanos y comunidad</c:v>
                </c:pt>
                <c:pt idx="3">
                  <c:v>Derechos ciudadanos</c:v>
                </c:pt>
              </c:strCache>
            </c:strRef>
          </c:cat>
          <c:val>
            <c:numRef>
              <c:f>Totales!$C$16:$C$19</c:f>
              <c:numCache>
                <c:formatCode>General</c:formatCode>
                <c:ptCount val="4"/>
                <c:pt idx="0">
                  <c:v>25</c:v>
                </c:pt>
                <c:pt idx="1">
                  <c:v>1</c:v>
                </c:pt>
                <c:pt idx="2">
                  <c:v>15</c:v>
                </c:pt>
                <c:pt idx="3">
                  <c:v>17</c:v>
                </c:pt>
              </c:numCache>
            </c:numRef>
          </c:val>
          <c:extLst xmlns:c16r2="http://schemas.microsoft.com/office/drawing/2015/06/chart">
            <c:ext xmlns:c16="http://schemas.microsoft.com/office/drawing/2014/chart" uri="{C3380CC4-5D6E-409C-BE32-E72D297353CC}">
              <c16:uniqueId val="{00000000-5C54-45CE-93D5-1065EABBACAB}"/>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tx>
            <c:strRef>
              <c:f>Totales!$E$15</c:f>
              <c:strCache>
                <c:ptCount val="1"/>
                <c:pt idx="0">
                  <c:v>Cap_Lib</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Totales!$D$16:$D$19</c:f>
              <c:strCache>
                <c:ptCount val="4"/>
                <c:pt idx="0">
                  <c:v>Sociedad civil</c:v>
                </c:pt>
                <c:pt idx="1">
                  <c:v>Participación política</c:v>
                </c:pt>
                <c:pt idx="2">
                  <c:v>Derechos humanos y comunidad</c:v>
                </c:pt>
                <c:pt idx="3">
                  <c:v>Derechos ciudadanos</c:v>
                </c:pt>
              </c:strCache>
            </c:strRef>
          </c:cat>
          <c:val>
            <c:numRef>
              <c:f>Totales!$E$16:$E$19</c:f>
              <c:numCache>
                <c:formatCode>General</c:formatCode>
                <c:ptCount val="4"/>
                <c:pt idx="0">
                  <c:v>8</c:v>
                </c:pt>
                <c:pt idx="1">
                  <c:v>46</c:v>
                </c:pt>
                <c:pt idx="2">
                  <c:v>2</c:v>
                </c:pt>
                <c:pt idx="3">
                  <c:v>8</c:v>
                </c:pt>
              </c:numCache>
            </c:numRef>
          </c:val>
          <c:extLst xmlns:c16r2="http://schemas.microsoft.com/office/drawing/2015/06/chart">
            <c:ext xmlns:c16="http://schemas.microsoft.com/office/drawing/2014/chart" uri="{C3380CC4-5D6E-409C-BE32-E72D297353CC}">
              <c16:uniqueId val="{00000000-A040-4B46-BF53-F0F2BDDD77B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Totales!$G$15</c:f>
              <c:strCache>
                <c:ptCount val="1"/>
                <c:pt idx="0">
                  <c:v>Libros</c:v>
                </c:pt>
              </c:strCache>
            </c:strRef>
          </c:tx>
          <c:spPr>
            <a:solidFill>
              <a:schemeClr val="accent1"/>
            </a:solidFill>
            <a:ln>
              <a:noFill/>
            </a:ln>
            <a:effectLst/>
          </c:spPr>
          <c:invertIfNegative val="0"/>
          <c:cat>
            <c:strRef>
              <c:f>Totales!$F$16:$F$19</c:f>
              <c:strCache>
                <c:ptCount val="4"/>
                <c:pt idx="0">
                  <c:v>Sociedad civil</c:v>
                </c:pt>
                <c:pt idx="1">
                  <c:v>Participación política</c:v>
                </c:pt>
                <c:pt idx="2">
                  <c:v>Derechos humanos y comunidad</c:v>
                </c:pt>
                <c:pt idx="3">
                  <c:v>Derechos ciudadanos</c:v>
                </c:pt>
              </c:strCache>
            </c:strRef>
          </c:cat>
          <c:val>
            <c:numRef>
              <c:f>Totales!$G$16:$G$19</c:f>
              <c:numCache>
                <c:formatCode>General</c:formatCode>
                <c:ptCount val="4"/>
                <c:pt idx="0">
                  <c:v>78</c:v>
                </c:pt>
                <c:pt idx="1">
                  <c:v>62</c:v>
                </c:pt>
                <c:pt idx="2">
                  <c:v>42</c:v>
                </c:pt>
                <c:pt idx="3">
                  <c:v>81</c:v>
                </c:pt>
              </c:numCache>
            </c:numRef>
          </c:val>
          <c:extLst xmlns:c16r2="http://schemas.microsoft.com/office/drawing/2015/06/chart">
            <c:ext xmlns:c16="http://schemas.microsoft.com/office/drawing/2014/chart" uri="{C3380CC4-5D6E-409C-BE32-E72D297353CC}">
              <c16:uniqueId val="{00000000-E81E-40C3-B8B1-146B896A759B}"/>
            </c:ext>
          </c:extLst>
        </c:ser>
        <c:dLbls>
          <c:showLegendKey val="0"/>
          <c:showVal val="0"/>
          <c:showCatName val="0"/>
          <c:showSerName val="0"/>
          <c:showPercent val="0"/>
          <c:showBubbleSize val="0"/>
        </c:dLbls>
        <c:gapWidth val="182"/>
        <c:axId val="559061832"/>
        <c:axId val="559062224"/>
      </c:barChart>
      <c:catAx>
        <c:axId val="559061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59062224"/>
        <c:crosses val="autoZero"/>
        <c:auto val="1"/>
        <c:lblAlgn val="ctr"/>
        <c:lblOffset val="100"/>
        <c:noMultiLvlLbl val="0"/>
      </c:catAx>
      <c:valAx>
        <c:axId val="5590622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59061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tx>
            <c:strRef>
              <c:f>Totales!$I$15</c:f>
              <c:strCache>
                <c:ptCount val="1"/>
                <c:pt idx="0">
                  <c:v>Art_Rev</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Totales!$H$16:$H$19</c:f>
              <c:strCache>
                <c:ptCount val="4"/>
                <c:pt idx="0">
                  <c:v>Sociedad civil</c:v>
                </c:pt>
                <c:pt idx="1">
                  <c:v>Participación política</c:v>
                </c:pt>
                <c:pt idx="2">
                  <c:v>Derechos humanos y comunidad</c:v>
                </c:pt>
                <c:pt idx="3">
                  <c:v>Derechos ciudadanos</c:v>
                </c:pt>
              </c:strCache>
            </c:strRef>
          </c:cat>
          <c:val>
            <c:numRef>
              <c:f>Totales!$I$16:$I$19</c:f>
              <c:numCache>
                <c:formatCode>General</c:formatCode>
                <c:ptCount val="4"/>
                <c:pt idx="0">
                  <c:v>53</c:v>
                </c:pt>
                <c:pt idx="1">
                  <c:v>1</c:v>
                </c:pt>
                <c:pt idx="2">
                  <c:v>84</c:v>
                </c:pt>
                <c:pt idx="3">
                  <c:v>18</c:v>
                </c:pt>
              </c:numCache>
            </c:numRef>
          </c:val>
          <c:extLst xmlns:c16r2="http://schemas.microsoft.com/office/drawing/2015/06/chart">
            <c:ext xmlns:c16="http://schemas.microsoft.com/office/drawing/2014/chart" uri="{C3380CC4-5D6E-409C-BE32-E72D297353CC}">
              <c16:uniqueId val="{00000000-322E-41C6-BDB4-6AB03A8F76F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Totales!$K$15</c:f>
              <c:strCache>
                <c:ptCount val="1"/>
                <c:pt idx="0">
                  <c:v>Tesis</c:v>
                </c:pt>
              </c:strCache>
            </c:strRef>
          </c:tx>
          <c:spPr>
            <a:solidFill>
              <a:schemeClr val="accent1"/>
            </a:solidFill>
            <a:ln>
              <a:noFill/>
            </a:ln>
            <a:effectLst/>
          </c:spPr>
          <c:invertIfNegative val="0"/>
          <c:cat>
            <c:strRef>
              <c:f>Totales!$J$16:$J$19</c:f>
              <c:strCache>
                <c:ptCount val="4"/>
                <c:pt idx="0">
                  <c:v>Sociedad civil</c:v>
                </c:pt>
                <c:pt idx="1">
                  <c:v>Participación política</c:v>
                </c:pt>
                <c:pt idx="2">
                  <c:v>Derechos humanos y comunidad</c:v>
                </c:pt>
                <c:pt idx="3">
                  <c:v>Derechos ciudadanos</c:v>
                </c:pt>
              </c:strCache>
            </c:strRef>
          </c:cat>
          <c:val>
            <c:numRef>
              <c:f>Totales!$K$16:$K$19</c:f>
              <c:numCache>
                <c:formatCode>General</c:formatCode>
                <c:ptCount val="4"/>
                <c:pt idx="0">
                  <c:v>35</c:v>
                </c:pt>
                <c:pt idx="1">
                  <c:v>40</c:v>
                </c:pt>
                <c:pt idx="2">
                  <c:v>76</c:v>
                </c:pt>
                <c:pt idx="3">
                  <c:v>26</c:v>
                </c:pt>
              </c:numCache>
            </c:numRef>
          </c:val>
          <c:extLst xmlns:c16r2="http://schemas.microsoft.com/office/drawing/2015/06/chart">
            <c:ext xmlns:c16="http://schemas.microsoft.com/office/drawing/2014/chart" uri="{C3380CC4-5D6E-409C-BE32-E72D297353CC}">
              <c16:uniqueId val="{00000000-B2CB-4334-9464-895C46FB5FE5}"/>
            </c:ext>
          </c:extLst>
        </c:ser>
        <c:dLbls>
          <c:showLegendKey val="0"/>
          <c:showVal val="0"/>
          <c:showCatName val="0"/>
          <c:showSerName val="0"/>
          <c:showPercent val="0"/>
          <c:showBubbleSize val="0"/>
        </c:dLbls>
        <c:gapWidth val="182"/>
        <c:axId val="559061048"/>
        <c:axId val="429703880"/>
      </c:barChart>
      <c:catAx>
        <c:axId val="559061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29703880"/>
        <c:crosses val="autoZero"/>
        <c:auto val="1"/>
        <c:lblAlgn val="ctr"/>
        <c:lblOffset val="100"/>
        <c:noMultiLvlLbl val="0"/>
      </c:catAx>
      <c:valAx>
        <c:axId val="429703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5906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Autores y autoras por categoría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tx>
            <c:strRef>
              <c:f>Totales!$B$24</c:f>
              <c:strCache>
                <c:ptCount val="1"/>
                <c:pt idx="0">
                  <c:v>Autores</c:v>
                </c:pt>
              </c:strCache>
            </c:strRef>
          </c:tx>
          <c:spPr>
            <a:solidFill>
              <a:schemeClr val="accent1"/>
            </a:solidFill>
            <a:ln>
              <a:noFill/>
            </a:ln>
            <a:effectLst/>
          </c:spPr>
          <c:invertIfNegative val="0"/>
          <c:cat>
            <c:strRef>
              <c:f>Totales!$A$25:$A$28</c:f>
              <c:strCache>
                <c:ptCount val="4"/>
                <c:pt idx="0">
                  <c:v>Derechos ciudadanos</c:v>
                </c:pt>
                <c:pt idx="1">
                  <c:v>Derechos humanos y comunidad</c:v>
                </c:pt>
                <c:pt idx="2">
                  <c:v>Participación política</c:v>
                </c:pt>
                <c:pt idx="3">
                  <c:v>Sociedad civil</c:v>
                </c:pt>
              </c:strCache>
            </c:strRef>
          </c:cat>
          <c:val>
            <c:numRef>
              <c:f>Totales!$B$25:$B$28</c:f>
              <c:numCache>
                <c:formatCode>General</c:formatCode>
                <c:ptCount val="4"/>
                <c:pt idx="0">
                  <c:v>112</c:v>
                </c:pt>
                <c:pt idx="1">
                  <c:v>132</c:v>
                </c:pt>
                <c:pt idx="2">
                  <c:v>100</c:v>
                </c:pt>
                <c:pt idx="3">
                  <c:v>123</c:v>
                </c:pt>
              </c:numCache>
            </c:numRef>
          </c:val>
          <c:extLst xmlns:c16r2="http://schemas.microsoft.com/office/drawing/2015/06/chart">
            <c:ext xmlns:c16="http://schemas.microsoft.com/office/drawing/2014/chart" uri="{C3380CC4-5D6E-409C-BE32-E72D297353CC}">
              <c16:uniqueId val="{00000000-FA59-4F9A-9612-91028BA881C3}"/>
            </c:ext>
          </c:extLst>
        </c:ser>
        <c:ser>
          <c:idx val="1"/>
          <c:order val="1"/>
          <c:tx>
            <c:strRef>
              <c:f>Totales!$C$24</c:f>
              <c:strCache>
                <c:ptCount val="1"/>
                <c:pt idx="0">
                  <c:v>Autoras</c:v>
                </c:pt>
              </c:strCache>
            </c:strRef>
          </c:tx>
          <c:spPr>
            <a:solidFill>
              <a:schemeClr val="accent2"/>
            </a:solidFill>
            <a:ln>
              <a:noFill/>
            </a:ln>
            <a:effectLst/>
          </c:spPr>
          <c:invertIfNegative val="0"/>
          <c:cat>
            <c:strRef>
              <c:f>Totales!$A$25:$A$28</c:f>
              <c:strCache>
                <c:ptCount val="4"/>
                <c:pt idx="0">
                  <c:v>Derechos ciudadanos</c:v>
                </c:pt>
                <c:pt idx="1">
                  <c:v>Derechos humanos y comunidad</c:v>
                </c:pt>
                <c:pt idx="2">
                  <c:v>Participación política</c:v>
                </c:pt>
                <c:pt idx="3">
                  <c:v>Sociedad civil</c:v>
                </c:pt>
              </c:strCache>
            </c:strRef>
          </c:cat>
          <c:val>
            <c:numRef>
              <c:f>Totales!$C$25:$C$28</c:f>
              <c:numCache>
                <c:formatCode>General</c:formatCode>
                <c:ptCount val="4"/>
                <c:pt idx="0">
                  <c:v>56</c:v>
                </c:pt>
                <c:pt idx="1">
                  <c:v>98</c:v>
                </c:pt>
                <c:pt idx="2">
                  <c:v>58</c:v>
                </c:pt>
                <c:pt idx="3">
                  <c:v>81</c:v>
                </c:pt>
              </c:numCache>
            </c:numRef>
          </c:val>
          <c:extLst xmlns:c16r2="http://schemas.microsoft.com/office/drawing/2015/06/chart">
            <c:ext xmlns:c16="http://schemas.microsoft.com/office/drawing/2014/chart" uri="{C3380CC4-5D6E-409C-BE32-E72D297353CC}">
              <c16:uniqueId val="{00000001-FA59-4F9A-9612-91028BA881C3}"/>
            </c:ext>
          </c:extLst>
        </c:ser>
        <c:dLbls>
          <c:showLegendKey val="0"/>
          <c:showVal val="0"/>
          <c:showCatName val="0"/>
          <c:showSerName val="0"/>
          <c:showPercent val="0"/>
          <c:showBubbleSize val="0"/>
        </c:dLbls>
        <c:gapWidth val="182"/>
        <c:axId val="432788616"/>
        <c:axId val="432791360"/>
      </c:barChart>
      <c:catAx>
        <c:axId val="432788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2791360"/>
        <c:crosses val="autoZero"/>
        <c:auto val="1"/>
        <c:lblAlgn val="ctr"/>
        <c:lblOffset val="100"/>
        <c:noMultiLvlLbl val="0"/>
      </c:catAx>
      <c:valAx>
        <c:axId val="432791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27886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666751</xdr:colOff>
      <xdr:row>36</xdr:row>
      <xdr:rowOff>110727</xdr:rowOff>
    </xdr:from>
    <xdr:to>
      <xdr:col>15</xdr:col>
      <xdr:colOff>666751</xdr:colOff>
      <xdr:row>50</xdr:row>
      <xdr:rowOff>186927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380999</xdr:colOff>
      <xdr:row>0</xdr:row>
      <xdr:rowOff>188119</xdr:rowOff>
    </xdr:from>
    <xdr:to>
      <xdr:col>16</xdr:col>
      <xdr:colOff>380999</xdr:colOff>
      <xdr:row>12</xdr:row>
      <xdr:rowOff>169069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369092</xdr:colOff>
      <xdr:row>28</xdr:row>
      <xdr:rowOff>176212</xdr:rowOff>
    </xdr:from>
    <xdr:to>
      <xdr:col>30</xdr:col>
      <xdr:colOff>43655</xdr:colOff>
      <xdr:row>43</xdr:row>
      <xdr:rowOff>93662</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734219</xdr:colOff>
      <xdr:row>30</xdr:row>
      <xdr:rowOff>57149</xdr:rowOff>
    </xdr:from>
    <xdr:to>
      <xdr:col>21</xdr:col>
      <xdr:colOff>734219</xdr:colOff>
      <xdr:row>44</xdr:row>
      <xdr:rowOff>165099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690563</xdr:colOff>
      <xdr:row>5</xdr:row>
      <xdr:rowOff>438150</xdr:rowOff>
    </xdr:from>
    <xdr:to>
      <xdr:col>23</xdr:col>
      <xdr:colOff>690563</xdr:colOff>
      <xdr:row>19</xdr:row>
      <xdr:rowOff>97631</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726282</xdr:colOff>
      <xdr:row>0</xdr:row>
      <xdr:rowOff>33338</xdr:rowOff>
    </xdr:from>
    <xdr:to>
      <xdr:col>21</xdr:col>
      <xdr:colOff>726282</xdr:colOff>
      <xdr:row>12</xdr:row>
      <xdr:rowOff>14288</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107157</xdr:colOff>
      <xdr:row>13</xdr:row>
      <xdr:rowOff>152400</xdr:rowOff>
    </xdr:from>
    <xdr:to>
      <xdr:col>20</xdr:col>
      <xdr:colOff>107157</xdr:colOff>
      <xdr:row>28</xdr:row>
      <xdr:rowOff>38100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7937</xdr:colOff>
      <xdr:row>31</xdr:row>
      <xdr:rowOff>188120</xdr:rowOff>
    </xdr:from>
    <xdr:to>
      <xdr:col>5</xdr:col>
      <xdr:colOff>75406</xdr:colOff>
      <xdr:row>49</xdr:row>
      <xdr:rowOff>55563</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ables/table1.xml><?xml version="1.0" encoding="utf-8"?>
<table xmlns="http://schemas.openxmlformats.org/spreadsheetml/2006/main" id="1" name="Tabla1" displayName="Tabla1" ref="A1:N69" totalsRowCount="1" headerRowDxfId="168" dataDxfId="167" totalsRowDxfId="166">
  <autoFilter ref="A1:N68">
    <filterColumn colId="2">
      <filters>
        <filter val="Sociedad civil"/>
      </filters>
    </filterColumn>
  </autoFilter>
  <sortState ref="A2:N69">
    <sortCondition ref="A1:A69"/>
  </sortState>
  <tableColumns count="14">
    <tableColumn id="1" name="Columna1" dataDxfId="165" totalsRowDxfId="44"/>
    <tableColumn id="2" name="Captura" dataDxfId="164" totalsRowDxfId="43"/>
    <tableColumn id="3" name="Categoria" dataDxfId="163" totalsRowDxfId="42"/>
    <tableColumn id="4" name="Autores" dataDxfId="162" totalsRowDxfId="41"/>
    <tableColumn id="5" name="Masculino" totalsRowFunction="sum" dataDxfId="161" totalsRowDxfId="40"/>
    <tableColumn id="6" name="Femenino" totalsRowFunction="sum" dataDxfId="160" totalsRowDxfId="39"/>
    <tableColumn id="7" name="Fecha" totalsRowFunction="average" dataDxfId="159" totalsRowDxfId="38"/>
    <tableColumn id="8" name="Título" dataDxfId="158" totalsRowDxfId="37"/>
    <tableColumn id="9" name="Evento" dataDxfId="157" totalsRowDxfId="36"/>
    <tableColumn id="10" name="Lugar" dataDxfId="156" totalsRowDxfId="35"/>
    <tableColumn id="11" name="Páginas" dataDxfId="155" totalsRowDxfId="34"/>
    <tableColumn id="12" name="Soporte" dataDxfId="154" totalsRowDxfId="33"/>
    <tableColumn id="13" name="Resúmen" dataDxfId="153" totalsRowDxfId="32"/>
    <tableColumn id="14" name="Columna2" dataDxfId="152" totalsRowDxfId="31"/>
  </tableColumns>
  <tableStyleInfo name="TableStyleLight16" showFirstColumn="0" showLastColumn="0" showRowStripes="1" showColumnStripes="0"/>
</table>
</file>

<file path=xl/tables/table10.xml><?xml version="1.0" encoding="utf-8"?>
<table xmlns="http://schemas.openxmlformats.org/spreadsheetml/2006/main" id="13" name="Tabla13" displayName="Tabla13" ref="A1:F191" totalsRowCount="1" headerRowDxfId="53" dataDxfId="52" tableBorderDxfId="51">
  <autoFilter ref="A1:F190"/>
  <tableColumns count="6">
    <tableColumn id="1" name="Categoria" totalsRowLabel="Total" dataDxfId="50" totalsRowDxfId="5"/>
    <tableColumn id="2" name="Autores" dataDxfId="49" totalsRowDxfId="4"/>
    <tableColumn id="3" name="Masculino" totalsRowFunction="sum" dataDxfId="48" totalsRowDxfId="3"/>
    <tableColumn id="4" name="Femenino" totalsRowFunction="sum" dataDxfId="47" totalsRowDxfId="2"/>
    <tableColumn id="5" name="Fecha" totalsRowFunction="average" dataDxfId="46" totalsRowDxfId="1"/>
    <tableColumn id="6" name="Título" totalsRowFunction="count" dataDxfId="45" totalsRowDxfId="0"/>
  </tableColumns>
  <tableStyleInfo name="TableStyleLight3" showFirstColumn="0" showLastColumn="0" showRowStripes="1" showColumnStripes="0"/>
</table>
</file>

<file path=xl/tables/table2.xml><?xml version="1.0" encoding="utf-8"?>
<table xmlns="http://schemas.openxmlformats.org/spreadsheetml/2006/main" id="4" name="Tabla8" displayName="Tabla8" ref="A1:P67" totalsRowCount="1" headerRowDxfId="151" dataDxfId="150">
  <autoFilter ref="A1:P66">
    <filterColumn colId="2">
      <filters>
        <filter val="sociedad civil"/>
      </filters>
    </filterColumn>
  </autoFilter>
  <tableColumns count="16">
    <tableColumn id="1" name="Columna1" dataDxfId="149" totalsRowDxfId="148"/>
    <tableColumn id="2" name="Captura" dataDxfId="147" totalsRowDxfId="146"/>
    <tableColumn id="3" name="Categoria" dataDxfId="145" totalsRowDxfId="144"/>
    <tableColumn id="4" name="Autores" dataDxfId="143" totalsRowDxfId="142"/>
    <tableColumn id="5" name="Masculino" totalsRowFunction="custom" dataDxfId="141" totalsRowDxfId="140">
      <totalsRowFormula>SUM(E2:E66)</totalsRowFormula>
    </tableColumn>
    <tableColumn id="6" name="Femenino" totalsRowFunction="custom" dataDxfId="139" totalsRowDxfId="138">
      <totalsRowFormula>SUM(F2:F66)</totalsRowFormula>
    </tableColumn>
    <tableColumn id="7" name="Fecha" totalsRowFunction="average" dataDxfId="137" totalsRowDxfId="136"/>
    <tableColumn id="8" name="Título" dataDxfId="135" totalsRowDxfId="134"/>
    <tableColumn id="9" name="Nombre de libro" dataDxfId="133" totalsRowDxfId="132"/>
    <tableColumn id="10" name="Autores/Compiladores" dataDxfId="131" totalsRowDxfId="130"/>
    <tableColumn id="11" name="Masculino2" dataDxfId="129" totalsRowDxfId="128"/>
    <tableColumn id="12" name="Femenino3" dataDxfId="127" totalsRowDxfId="126"/>
    <tableColumn id="13" name="Lugar" dataDxfId="125" totalsRowDxfId="124"/>
    <tableColumn id="14" name="Editorial" dataDxfId="123" totalsRowDxfId="122"/>
    <tableColumn id="15" name="Páginas" dataDxfId="121" totalsRowDxfId="120"/>
    <tableColumn id="16" name="Reúmen" dataDxfId="119" totalsRowDxfId="118"/>
  </tableColumns>
  <tableStyleInfo name="TableStyleLight3" showFirstColumn="0" showLastColumn="0" showRowStripes="1" showColumnStripes="0"/>
</table>
</file>

<file path=xl/tables/table3.xml><?xml version="1.0" encoding="utf-8"?>
<table xmlns="http://schemas.openxmlformats.org/spreadsheetml/2006/main" id="5" name="Tabla2" displayName="Tabla2" ref="A1:M265" totalsRowCount="1" headerRowDxfId="117">
  <autoFilter ref="A1:M264">
    <filterColumn colId="2">
      <filters>
        <filter val="Sociedad civil"/>
      </filters>
    </filterColumn>
  </autoFilter>
  <tableColumns count="13">
    <tableColumn id="1" name="Columna1" totalsRowLabel="Total" dataDxfId="116" totalsRowDxfId="115"/>
    <tableColumn id="2" name="Captura" dataDxfId="114" totalsRowDxfId="113"/>
    <tableColumn id="3" name="Categoría" dataDxfId="112" totalsRowDxfId="111"/>
    <tableColumn id="4" name="Autores"/>
    <tableColumn id="5" name="Masculino" totalsRowFunction="sum"/>
    <tableColumn id="6" name="Femenino" totalsRowFunction="sum"/>
    <tableColumn id="7" name="Fecha" totalsRowFunction="average"/>
    <tableColumn id="8" name="Título"/>
    <tableColumn id="9" name="Lugar"/>
    <tableColumn id="10" name="Páginas"/>
    <tableColumn id="11" name="Edición"/>
    <tableColumn id="12" name="ISBN"/>
    <tableColumn id="13" name="Resúmen" totalsRowFunction="count"/>
  </tableColumns>
  <tableStyleInfo name="TableStyleLight17" showFirstColumn="0" showLastColumn="0" showRowStripes="1" showColumnStripes="0"/>
</table>
</file>

<file path=xl/tables/table4.xml><?xml version="1.0" encoding="utf-8"?>
<table xmlns="http://schemas.openxmlformats.org/spreadsheetml/2006/main" id="7" name="Tabla7" displayName="Tabla7" ref="A1:S158" totalsRowCount="1" headerRowDxfId="110">
  <autoFilter ref="A1:S157">
    <filterColumn colId="2">
      <filters>
        <filter val="Sociedad Civil"/>
      </filters>
    </filterColumn>
  </autoFilter>
  <tableColumns count="19">
    <tableColumn id="1" name="Columna1" totalsRowLabel="Total" dataDxfId="109" totalsRowDxfId="30"/>
    <tableColumn id="2" name="Captura"/>
    <tableColumn id="3" name="Categoría"/>
    <tableColumn id="4" name="Autores"/>
    <tableColumn id="5" name="Masculino" totalsRowFunction="sum"/>
    <tableColumn id="6" name="Femenino" totalsRowFunction="sum"/>
    <tableColumn id="7" name="Fecha" totalsRowFunction="average"/>
    <tableColumn id="8" name="Título"/>
    <tableColumn id="9" name="Nombre revista" dataDxfId="108" totalsRowDxfId="29"/>
    <tableColumn id="10" name="Número"/>
    <tableColumn id="11" name="Periodo"/>
    <tableColumn id="12" name="volúmen"/>
    <tableColumn id="13" name="Páginas"/>
    <tableColumn id="14" name="ISBN"/>
    <tableColumn id="15" name="ISSN"/>
    <tableColumn id="16" name="DOI"/>
    <tableColumn id="17" name="URL" dataDxfId="107" totalsRowDxfId="28" dataCellStyle="Hipervínculo"/>
    <tableColumn id="18" name="Fecha consulta"/>
    <tableColumn id="19" name="Resumen" totalsRowFunction="count"/>
  </tableColumns>
  <tableStyleInfo name="TableStyleLight3" showFirstColumn="0" showLastColumn="0" showRowStripes="1" showColumnStripes="0"/>
</table>
</file>

<file path=xl/tables/table5.xml><?xml version="1.0" encoding="utf-8"?>
<table xmlns="http://schemas.openxmlformats.org/spreadsheetml/2006/main" id="9" name="Tabla3" displayName="Tabla3" ref="A1:P179" totalsRowCount="1" headerRowDxfId="106" dataDxfId="104" totalsRowDxfId="102" headerRowBorderDxfId="105" tableBorderDxfId="103">
  <autoFilter ref="A1:P178">
    <filterColumn colId="2">
      <filters>
        <filter val="Sociedad Civil"/>
      </filters>
    </filterColumn>
  </autoFilter>
  <tableColumns count="16">
    <tableColumn id="1" name="Columna1" totalsRowLabel="Total" dataDxfId="101" totalsRowDxfId="27"/>
    <tableColumn id="2" name="captura" dataDxfId="100" totalsRowDxfId="26"/>
    <tableColumn id="3" name="Categoría" dataDxfId="99" totalsRowDxfId="25"/>
    <tableColumn id="4" name="Autores" dataDxfId="98" totalsRowDxfId="24"/>
    <tableColumn id="5" name="Masculino" totalsRowFunction="sum" dataDxfId="97" totalsRowDxfId="23"/>
    <tableColumn id="6" name="Femenino" totalsRowFunction="sum" dataDxfId="96" totalsRowDxfId="22"/>
    <tableColumn id="7" name="Año" totalsRowFunction="average" dataDxfId="95" totalsRowDxfId="21"/>
    <tableColumn id="8" name="Titulo" dataDxfId="94" totalsRowDxfId="20"/>
    <tableColumn id="9" name="Páginas" dataDxfId="93" totalsRowDxfId="19"/>
    <tableColumn id="10" name="Universidad" dataDxfId="92" totalsRowDxfId="18"/>
    <tableColumn id="11" name="Tipo" dataDxfId="91" totalsRowDxfId="17"/>
    <tableColumn id="12" name="Fecha De Acceso" dataDxfId="90" totalsRowDxfId="16"/>
    <tableColumn id="13" name="Url" dataDxfId="89" totalsRowDxfId="15" dataCellStyle="Hipervínculo"/>
    <tableColumn id="14" name="Catálogo De Biblioteca" dataDxfId="88" totalsRowDxfId="14" dataCellStyle="Hipervínculo"/>
    <tableColumn id="15" name="Número De Registro" dataDxfId="87" totalsRowDxfId="13"/>
    <tableColumn id="16" name="Resumen" totalsRowFunction="count" dataDxfId="86" totalsRowDxfId="12"/>
  </tableColumns>
  <tableStyleInfo name="TableStyleLight17" showFirstColumn="0" showLastColumn="0" showRowStripes="1" showColumnStripes="0"/>
</table>
</file>

<file path=xl/tables/table6.xml><?xml version="1.0" encoding="utf-8"?>
<table xmlns="http://schemas.openxmlformats.org/spreadsheetml/2006/main" id="6" name="Tabla6" displayName="Tabla6" ref="A1:M17" totalsRowShown="0" headerRowDxfId="85">
  <autoFilter ref="A1:M17">
    <filterColumn colId="2">
      <filters>
        <filter val="Sociedad civil"/>
      </filters>
    </filterColumn>
  </autoFilter>
  <tableColumns count="13">
    <tableColumn id="1" name="Columna1"/>
    <tableColumn id="2" name="Captura"/>
    <tableColumn id="3" name="Categoría" dataDxfId="84"/>
    <tableColumn id="4" name="Autores"/>
    <tableColumn id="5" name="Masculino"/>
    <tableColumn id="6" name="Femenino"/>
    <tableColumn id="7" name="Fecha" dataDxfId="83"/>
    <tableColumn id="8" name="Título" dataDxfId="82"/>
    <tableColumn id="9" name="Título de la página"/>
    <tableColumn id="10" name="URL" dataDxfId="81" dataCellStyle="Hipervínculo"/>
    <tableColumn id="11" name="Fecha consulta" dataDxfId="80"/>
    <tableColumn id="12" name="Derechos"/>
    <tableColumn id="13" name="Resumen" dataDxfId="79"/>
  </tableColumns>
  <tableStyleInfo name="TableStyleLight3" showFirstColumn="0" showLastColumn="0" showRowStripes="1" showColumnStripes="0"/>
</table>
</file>

<file path=xl/tables/table7.xml><?xml version="1.0" encoding="utf-8"?>
<table xmlns="http://schemas.openxmlformats.org/spreadsheetml/2006/main" id="10" name="Tabla10" displayName="Tabla10" ref="A1:F152" totalsRowCount="1" headerRowDxfId="78" headerRowBorderDxfId="77" tableBorderDxfId="76">
  <autoFilter ref="A1:F151"/>
  <tableColumns count="6">
    <tableColumn id="1" name="Categoria" totalsRowLabel="Total"/>
    <tableColumn id="2" name="Autores"/>
    <tableColumn id="3" name="Masculino" totalsRowFunction="sum"/>
    <tableColumn id="4" name="Femenino" totalsRowFunction="sum"/>
    <tableColumn id="5" name="Fecha"/>
    <tableColumn id="6" name="Título" totalsRowFunction="count"/>
  </tableColumns>
  <tableStyleInfo name="TableStyleLight3" showFirstColumn="0" showLastColumn="0" showRowStripes="1" showColumnStripes="0"/>
</table>
</file>

<file path=xl/tables/table8.xml><?xml version="1.0" encoding="utf-8"?>
<table xmlns="http://schemas.openxmlformats.org/spreadsheetml/2006/main" id="11" name="Tabla11" displayName="Tabla11" ref="A1:F210" totalsRowCount="1" headerRowDxfId="75" dataDxfId="74">
  <autoFilter ref="A1:F209"/>
  <tableColumns count="6">
    <tableColumn id="1" name="Categoria" totalsRowLabel="Total" dataDxfId="73" totalsRowDxfId="11"/>
    <tableColumn id="2" name="Autores" dataDxfId="72" totalsRowDxfId="10"/>
    <tableColumn id="3" name="Masculino" totalsRowFunction="sum" dataDxfId="71" totalsRowDxfId="9"/>
    <tableColumn id="4" name="Femenino" totalsRowFunction="sum" dataDxfId="70" totalsRowDxfId="8"/>
    <tableColumn id="5" name="Fecha" totalsRowFunction="average" dataDxfId="69" totalsRowDxfId="7"/>
    <tableColumn id="6" name="Título" totalsRowFunction="count" dataDxfId="68" totalsRowDxfId="6"/>
  </tableColumns>
  <tableStyleInfo name="TableStyleLight3" showFirstColumn="0" showLastColumn="0" showRowStripes="1" showColumnStripes="0"/>
</table>
</file>

<file path=xl/tables/table9.xml><?xml version="1.0" encoding="utf-8"?>
<table xmlns="http://schemas.openxmlformats.org/spreadsheetml/2006/main" id="12" name="Tabla12" displayName="Tabla12" ref="A1:F151" totalsRowCount="1" headerRowDxfId="67" dataDxfId="66">
  <autoFilter ref="A1:F150"/>
  <tableColumns count="6">
    <tableColumn id="1" name="Categoria" totalsRowLabel="Total" dataDxfId="65" totalsRowDxfId="64"/>
    <tableColumn id="2" name="Autores" dataDxfId="63" totalsRowDxfId="62"/>
    <tableColumn id="3" name="Masculino" totalsRowFunction="sum" dataDxfId="61" totalsRowDxfId="60"/>
    <tableColumn id="4" name="Femenino" totalsRowFunction="sum" dataDxfId="59" totalsRowDxfId="58"/>
    <tableColumn id="5" name="Fecha" totalsRowFunction="average" dataDxfId="57" totalsRowDxfId="56"/>
    <tableColumn id="6" name="Título" totalsRowFunction="count" dataDxfId="55" totalsRowDxfId="54"/>
  </tableColumns>
  <tableStyleInfo name="TableStyleLight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conemsmx.comie.org.mx/2016/sitio/wp-content/uploads/2017/01/Memorias-del-1er.-Congreso-Nacional-de-Estudios-de-los-Movimientos-Sociales.pdf" TargetMode="External"/><Relationship Id="rId2" Type="http://schemas.openxmlformats.org/officeDocument/2006/relationships/hyperlink" Target="http://conemsmx.comie.org.mx/2016/sitio/wp-content/uploads/2017/01/Memorias-del-1er.-Congreso-Nacional-de-Estudios-de-los-Movimientos-Sociales.pdf" TargetMode="External"/><Relationship Id="rId1" Type="http://schemas.openxmlformats.org/officeDocument/2006/relationships/hyperlink" Target="http://cdigital.dgb.uanl.mx/la/1020111732/1020111732.PDF"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hyperlink" Target="http://uach-primo.hosted.exlibrisgroup.com/primo_library/libweb/action/search.do?vl(freeText0)=H%c3%a9ctor+Ivan+Olivas+Gonz%c3%a1lez&amp;vl(1190007267UI0)=creator&amp;vl(1190007268UI1)=all_items&amp;fn=search&amp;tab=52uach_all&amp;mode=Basic&amp;vid=52UACH&amp;scp.scps=scope%3a(%2252UACH%22)%2cscope%3a(%2252UACH_Aleph%22)%2cprimo_central_multiple_fe&amp;ct=lateralLinking"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3" Type="http://schemas.openxmlformats.org/officeDocument/2006/relationships/hyperlink" Target="http://www.revistaciencia.uat.edu.mx/index.php/CienciaUAT/article/view/113" TargetMode="External"/><Relationship Id="rId18" Type="http://schemas.openxmlformats.org/officeDocument/2006/relationships/hyperlink" Target="http://ojs.colsan.edu.mx/ojs/index.php/COLSAN/article/view/668/pdf" TargetMode="External"/><Relationship Id="rId26" Type="http://schemas.openxmlformats.org/officeDocument/2006/relationships/hyperlink" Target="http://go.galegroup.com/ps/i.do?p=IFME&amp;u=pu&amp;id=GALE%7CA367800259&amp;v=2.1&amp;it=r&amp;sid=summon" TargetMode="External"/><Relationship Id="rId39" Type="http://schemas.openxmlformats.org/officeDocument/2006/relationships/hyperlink" Target="http://desacatos.ciesas.edu.mx/index.php/Desacatos/article/view/1544/1271" TargetMode="External"/><Relationship Id="rId21" Type="http://schemas.openxmlformats.org/officeDocument/2006/relationships/hyperlink" Target="http://www.redalyc.org/articulo.oa?id=305024759008" TargetMode="External"/><Relationship Id="rId34" Type="http://schemas.openxmlformats.org/officeDocument/2006/relationships/hyperlink" Target="http://go.galegroup.com/ps/i.do?p=IFME&amp;u=pu&amp;id=GALE%7CA215063249&amp;v=2.1&amp;it=r&amp;sid=summon&amp;authCount=1" TargetMode="External"/><Relationship Id="rId42" Type="http://schemas.openxmlformats.org/officeDocument/2006/relationships/hyperlink" Target="http://go.galegroup.com/ps/i.do?p=IFME&amp;u=pu&amp;id=GALE%7CA240587761&amp;v=2.1&amp;it=r&amp;sid=summon" TargetMode="External"/><Relationship Id="rId47" Type="http://schemas.openxmlformats.org/officeDocument/2006/relationships/hyperlink" Target="http://go.galegroup.com/ps/i.do?p=IFME&amp;u=pu&amp;id=GALE%7CA370032152&amp;v=2.1&amp;it=r&amp;sid=summon&amp;authCount=1" TargetMode="External"/><Relationship Id="rId50" Type="http://schemas.openxmlformats.org/officeDocument/2006/relationships/hyperlink" Target="http://go.galegroup.com/ps/i.do?p=IFME&amp;u=pu&amp;id=GALE%7CA20138678&amp;v=2.1&amp;it=r&amp;sid=summon" TargetMode="External"/><Relationship Id="rId55" Type="http://schemas.openxmlformats.org/officeDocument/2006/relationships/hyperlink" Target="http://www.scielo.org.mx/pdf/espiral/v20n58/v20n58a4.pdf" TargetMode="External"/><Relationship Id="rId63" Type="http://schemas.openxmlformats.org/officeDocument/2006/relationships/hyperlink" Target="http://go.galegroup.com/ps/i.do?p=AONE&amp;u=pu&amp;id=GALE%7CA174970527&amp;v=2.1&amp;it=r&amp;sid=summon" TargetMode="External"/><Relationship Id="rId68" Type="http://schemas.openxmlformats.org/officeDocument/2006/relationships/hyperlink" Target="http://go.galegroup.com/ps/i.do?p=IFME&amp;u=pu&amp;id=GALE%7CA370032162&amp;v=2.1&amp;it=r&amp;sid=summon" TargetMode="External"/><Relationship Id="rId7" Type="http://schemas.openxmlformats.org/officeDocument/2006/relationships/hyperlink" Target="http://www.revistas.unam.mx/index.php/rmcpys/article/view/49300" TargetMode="External"/><Relationship Id="rId71" Type="http://schemas.openxmlformats.org/officeDocument/2006/relationships/hyperlink" Target="http://www.scielo.org.mx/scielo.php?script=sci_arttext&amp;pid=S0188-77422009000200004" TargetMode="External"/><Relationship Id="rId2" Type="http://schemas.openxmlformats.org/officeDocument/2006/relationships/hyperlink" Target="http://www.revistamovimientos.mx/2016/index.php/movimientos/issue/.../N%C3%BAmero%201" TargetMode="External"/><Relationship Id="rId16" Type="http://schemas.openxmlformats.org/officeDocument/2006/relationships/hyperlink" Target="http://www.posgradoeinvestigacion.uadec.mx/Documentos/cienciacierta/CC41.pdf" TargetMode="External"/><Relationship Id="rId29" Type="http://schemas.openxmlformats.org/officeDocument/2006/relationships/hyperlink" Target="http://www.conacytprensa.mx/index.php/ciencia/humanidades/10135-los-movimientos-sociales-modernos-en-nayarit" TargetMode="External"/><Relationship Id="rId11" Type="http://schemas.openxmlformats.org/officeDocument/2006/relationships/hyperlink" Target="http://www.derecho.uaslp.mx/Documents/Revista%20THEMIS/THEMIS2.pdf" TargetMode="External"/><Relationship Id="rId24" Type="http://schemas.openxmlformats.org/officeDocument/2006/relationships/hyperlink" Target="http://www.elcotidianoenlinea.com.mx/articulo.asp?id_articulo=3319" TargetMode="External"/><Relationship Id="rId32" Type="http://schemas.openxmlformats.org/officeDocument/2006/relationships/hyperlink" Target="http://go.galegroup.com/ps/i.do?p=AONE&amp;u=pu&amp;id=GALE%7CA146500426&amp;v=2.1&amp;it=r&amp;sid=summon&amp;authCount=1" TargetMode="External"/><Relationship Id="rId37" Type="http://schemas.openxmlformats.org/officeDocument/2006/relationships/hyperlink" Target="http://go.galegroup.com/ps/i.do?p=IFME&amp;u=pu&amp;id=GALE%7CA20903935&amp;v=2.1&amp;it=r&amp;sid=summon" TargetMode="External"/><Relationship Id="rId40" Type="http://schemas.openxmlformats.org/officeDocument/2006/relationships/hyperlink" Target="http://revistas.javeriana.edu.co/index.php/cvyu/article/viewFile/11173/9769" TargetMode="External"/><Relationship Id="rId45" Type="http://schemas.openxmlformats.org/officeDocument/2006/relationships/hyperlink" Target="http://www.redalyc.org/pdf/557/55749412008.pdf" TargetMode="External"/><Relationship Id="rId53" Type="http://schemas.openxmlformats.org/officeDocument/2006/relationships/hyperlink" Target="http://148.202.18.157/sitios/publicacionesite/pperiod/espiral/espiralpdf/espiral45/sociedad2.pdf" TargetMode="External"/><Relationship Id="rId58" Type="http://schemas.openxmlformats.org/officeDocument/2006/relationships/hyperlink" Target="http://www.scielo.org.mx/scielo.php?script=sci_arttext&amp;pid=S1665-05652013000100004" TargetMode="External"/><Relationship Id="rId66" Type="http://schemas.openxmlformats.org/officeDocument/2006/relationships/hyperlink" Target="http://go.galegroup.com/ps/i.do?p=IFME&amp;u=pu&amp;id=GALE%7CA229529113&amp;v=2.1&amp;it=r&amp;sid=summon" TargetMode="External"/><Relationship Id="rId74" Type="http://schemas.openxmlformats.org/officeDocument/2006/relationships/printerSettings" Target="../printerSettings/printerSettings1.bin"/><Relationship Id="rId5" Type="http://schemas.openxmlformats.org/officeDocument/2006/relationships/hyperlink" Target="http://www.revistas.unam.mx/index.php/rmcpys/article/viewFile/51028/49069" TargetMode="External"/><Relationship Id="rId15" Type="http://schemas.openxmlformats.org/officeDocument/2006/relationships/hyperlink" Target="http://www.revistaciencia.uat.edu.mx/index.php/CienciaUAT/article/view/644" TargetMode="External"/><Relationship Id="rId23" Type="http://schemas.openxmlformats.org/officeDocument/2006/relationships/hyperlink" Target="http://www.elcotidianoenlinea.com.mx/pdf/10104.pdf" TargetMode="External"/><Relationship Id="rId28" Type="http://schemas.openxmlformats.org/officeDocument/2006/relationships/hyperlink" Target="http://go.galegroup.com/ps/i.do?p=IFME&amp;u=pu&amp;id=GALE%7CA220559462&amp;v=2.1&amp;it=r&amp;sid=summon&amp;authCount=1" TargetMode="External"/><Relationship Id="rId36" Type="http://schemas.openxmlformats.org/officeDocument/2006/relationships/hyperlink" Target="http://go.galegroup.com/ps/i.do?p=IFME&amp;u=pu&amp;id=GALE%7CA321680431&amp;v=2.1&amp;it=r&amp;sid=summon&amp;authCount=1" TargetMode="External"/><Relationship Id="rId49" Type="http://schemas.openxmlformats.org/officeDocument/2006/relationships/hyperlink" Target="http://go.galegroup.com/ps/i.do?p=IFME&amp;u=pu&amp;id=GALE%7CA156481374&amp;v=2.1&amp;it=r&amp;sid=summon" TargetMode="External"/><Relationship Id="rId57" Type="http://schemas.openxmlformats.org/officeDocument/2006/relationships/hyperlink" Target="http://www.comie.org.mx/v1/revista/portal.php?idm=es&amp;sec=SC03&amp;&amp;sub=SBB&amp;criterio=ART00203" TargetMode="External"/><Relationship Id="rId61" Type="http://schemas.openxmlformats.org/officeDocument/2006/relationships/hyperlink" Target="http://go.galegroup.com/ps/i.do?p=AONE&amp;u=pu&amp;id=GALE%7CA270810763&amp;v=2.1&amp;it=r&amp;sid=summon&amp;authCount=1" TargetMode="External"/><Relationship Id="rId10" Type="http://schemas.openxmlformats.org/officeDocument/2006/relationships/hyperlink" Target="http://www.derecho.uaslp.mx/Documents/Revista%20THEMIS/THEMIS9.pdf" TargetMode="External"/><Relationship Id="rId19" Type="http://schemas.openxmlformats.org/officeDocument/2006/relationships/hyperlink" Target="http://www.redalyc.org/articulo.oa?id=65413204" TargetMode="External"/><Relationship Id="rId31" Type="http://schemas.openxmlformats.org/officeDocument/2006/relationships/hyperlink" Target="http://fuente.uan.edu.mx/publicaciones/01-03/2.pdf" TargetMode="External"/><Relationship Id="rId44" Type="http://schemas.openxmlformats.org/officeDocument/2006/relationships/hyperlink" Target="http://go.galegroup.com/ps/i.do?p=IFME&amp;u=pu&amp;id=GALE%7CA133775365&amp;v=2.1&amp;it=r&amp;sid=summon&amp;authCount=1" TargetMode="External"/><Relationship Id="rId52" Type="http://schemas.openxmlformats.org/officeDocument/2006/relationships/hyperlink" Target="http://go.galegroup.com/ps/i.do?p=IFME&amp;u=pu&amp;id=GALE%7CA277674711&amp;v=2.1&amp;it=r&amp;sid=summon&amp;authCount=1" TargetMode="External"/><Relationship Id="rId60" Type="http://schemas.openxmlformats.org/officeDocument/2006/relationships/hyperlink" Target="http://go.galegroup.com/ps/i.do?p=IFME&amp;u=pu&amp;id=GALE%7CA341557588&amp;v=2.1&amp;it=r&amp;sid=summon&amp;authCount=1" TargetMode="External"/><Relationship Id="rId65" Type="http://schemas.openxmlformats.org/officeDocument/2006/relationships/hyperlink" Target="http://go.galegroup.com/ps/i.do?p=IFME&amp;u=pu&amp;id=GALE%7CA252384509&amp;v=2.1&amp;it=r&amp;sid=summon" TargetMode="External"/><Relationship Id="rId73" Type="http://schemas.openxmlformats.org/officeDocument/2006/relationships/hyperlink" Target="http://www.elcotidianoenlinea.com.mx/articulo.asp?id_articulo=3400" TargetMode="External"/><Relationship Id="rId4" Type="http://schemas.openxmlformats.org/officeDocument/2006/relationships/hyperlink" Target="http://conricyt1.summon.serialssolutions.com/search?ho=t&amp;fvf=IsFullText,true,f&amp;q=(movimientos%20sociales%20en%20michoacan)" TargetMode="External"/><Relationship Id="rId9" Type="http://schemas.openxmlformats.org/officeDocument/2006/relationships/hyperlink" Target="https://regionysociedad.colson.edu.mx:8086/index.php/rys/article/view/639/781" TargetMode="External"/><Relationship Id="rId14" Type="http://schemas.openxmlformats.org/officeDocument/2006/relationships/hyperlink" Target="http://www.revistaciencia.uat.edu.mx/index.php/CienciaUAT/article/view/110" TargetMode="External"/><Relationship Id="rId22" Type="http://schemas.openxmlformats.org/officeDocument/2006/relationships/hyperlink" Target="http://www.redalyc.org/articulo.oa?id=305031707004" TargetMode="External"/><Relationship Id="rId27" Type="http://schemas.openxmlformats.org/officeDocument/2006/relationships/hyperlink" Target="http://go.galegroup.com/ps/i.do?p=AONE&amp;u=pu&amp;id=GALE%7CA355152691&amp;v=2.1&amp;it=r&amp;sid=summon&amp;authCount=1" TargetMode="External"/><Relationship Id="rId30" Type="http://schemas.openxmlformats.org/officeDocument/2006/relationships/hyperlink" Target="http://go.galegroup.com/ps/i.do?p=IFME&amp;u=pu&amp;id=GALE%7CA131163877&amp;v=2.1&amp;it=r&amp;sid=summon" TargetMode="External"/><Relationship Id="rId35" Type="http://schemas.openxmlformats.org/officeDocument/2006/relationships/hyperlink" Target="http://bvirtual.ucol.mx/descargables/608_influencia_movimiento_feminista.pdf" TargetMode="External"/><Relationship Id="rId43" Type="http://schemas.openxmlformats.org/officeDocument/2006/relationships/hyperlink" Target="http://go.galegroup.com/ps/i.do?p=IFME&amp;u=pu&amp;id=GALE%7CA133808655&amp;v=2.1&amp;it=r&amp;sid=summon&amp;authCount=1" TargetMode="External"/><Relationship Id="rId48" Type="http://schemas.openxmlformats.org/officeDocument/2006/relationships/hyperlink" Target="http://go.galegroup.com/ps/i.do?p=IFME&amp;u=pu&amp;id=GALE%7CA348874510&amp;v=2.1&amp;it=r&amp;sid=summon&amp;authCount=1" TargetMode="External"/><Relationship Id="rId56" Type="http://schemas.openxmlformats.org/officeDocument/2006/relationships/hyperlink" Target="http://www.redalyc.org/pdf/773/77320072002.pdf" TargetMode="External"/><Relationship Id="rId64" Type="http://schemas.openxmlformats.org/officeDocument/2006/relationships/hyperlink" Target="http://132.248.9.34/hevila/ElCotidiano/2008/no150/16.pdf" TargetMode="External"/><Relationship Id="rId69" Type="http://schemas.openxmlformats.org/officeDocument/2006/relationships/hyperlink" Target="http://go.galegroup.com/ps/i.do?p=IFME&amp;u=pu&amp;id=GALE%7CA63041568&amp;v=2.1&amp;it=r&amp;sid=summon" TargetMode="External"/><Relationship Id="rId8" Type="http://schemas.openxmlformats.org/officeDocument/2006/relationships/hyperlink" Target="http://www.revistas.unam.mx/index.php/rmcpys/article/view/49117" TargetMode="External"/><Relationship Id="rId51" Type="http://schemas.openxmlformats.org/officeDocument/2006/relationships/hyperlink" Target="http://www.scielo.org.ve/scielo.php?script=sci_arttext&amp;pid=S1315-95182010000400003&amp;lng=es&amp;nrm=iso&amp;tlng=es" TargetMode="External"/><Relationship Id="rId72" Type="http://schemas.openxmlformats.org/officeDocument/2006/relationships/hyperlink" Target="http://www.elcotidianoenlinea.com.mx/pdf/14611.pdf" TargetMode="External"/><Relationship Id="rId3" Type="http://schemas.openxmlformats.org/officeDocument/2006/relationships/hyperlink" Target="http://www.cndh.org.mx/sites/all/doc/Informes/Especiales/2016_IE_gruposautodefensa.pdf" TargetMode="External"/><Relationship Id="rId12" Type="http://schemas.openxmlformats.org/officeDocument/2006/relationships/hyperlink" Target="http://www.revistaciencia.uat.edu.mx/index.php/CienciaUAT/article/view/244/110" TargetMode="External"/><Relationship Id="rId17" Type="http://schemas.openxmlformats.org/officeDocument/2006/relationships/hyperlink" Target="http://ojs.colsan.edu.mx/ojs/index.php/COLSAN/article/view/677/pdf%20bn" TargetMode="External"/><Relationship Id="rId25" Type="http://schemas.openxmlformats.org/officeDocument/2006/relationships/hyperlink" Target="http://go.galegroup.com/ps/i.do?p=IFME&amp;u=pu&amp;id=GALE%7CA305082145&amp;v=2.1&amp;it=r&amp;sid=summon" TargetMode="External"/><Relationship Id="rId33" Type="http://schemas.openxmlformats.org/officeDocument/2006/relationships/hyperlink" Target="http://go.galegroup.com/ps/i.do?p=IFME&amp;u=pu&amp;id=GALE%7CA494498575&amp;v=2.1&amp;it=r&amp;sid=summon&amp;authCount=1" TargetMode="External"/><Relationship Id="rId38" Type="http://schemas.openxmlformats.org/officeDocument/2006/relationships/hyperlink" Target="http://www.culturascontemporaneas.com/contenidos/02%20Interaccion%20mediada%20por%20Facebook%20pp%209-37.pdf" TargetMode="External"/><Relationship Id="rId46" Type="http://schemas.openxmlformats.org/officeDocument/2006/relationships/hyperlink" Target="http://go.galegroup.com/ps/i.do?p=AONE&amp;u=pu&amp;id=GALE%7CA128670013&amp;v=2.1&amp;it=r&amp;sid=summon&amp;authCount=1" TargetMode="External"/><Relationship Id="rId59" Type="http://schemas.openxmlformats.org/officeDocument/2006/relationships/hyperlink" Target="http://dx.doi.org/10.9757/Rhela.22/09" TargetMode="External"/><Relationship Id="rId67" Type="http://schemas.openxmlformats.org/officeDocument/2006/relationships/hyperlink" Target="http://go.galegroup.com/ps/i.do?p=IFME&amp;u=pu&amp;id=GALE%7CA391459931&amp;v=2.1&amp;it=r&amp;sid=summon" TargetMode="External"/><Relationship Id="rId20" Type="http://schemas.openxmlformats.org/officeDocument/2006/relationships/hyperlink" Target="http://www.redalyc.org/articulo.oa?id=305026670004" TargetMode="External"/><Relationship Id="rId41" Type="http://schemas.openxmlformats.org/officeDocument/2006/relationships/hyperlink" Target="http://go.galegroup.com/ps/i.do?p=IFME&amp;u=pu&amp;id=GALE%7CA371843841&amp;v=2.1&amp;it=r&amp;sid=summon" TargetMode="External"/><Relationship Id="rId54" Type="http://schemas.openxmlformats.org/officeDocument/2006/relationships/hyperlink" Target="http://www.redalyc.org/pdf/138/13802108.pdf" TargetMode="External"/><Relationship Id="rId62" Type="http://schemas.openxmlformats.org/officeDocument/2006/relationships/hyperlink" Target="http://go.galegroup.com/ps/i.do?p=AONE&amp;u=pu&amp;id=GALE%7CA296697560&amp;v=2.1&amp;it=r&amp;sid=summon&amp;authCount=1" TargetMode="External"/><Relationship Id="rId70" Type="http://schemas.openxmlformats.org/officeDocument/2006/relationships/hyperlink" Target="http://onlinelibrary.wiley.com/doi/10.1111/plar.12208/abstract" TargetMode="External"/><Relationship Id="rId75" Type="http://schemas.openxmlformats.org/officeDocument/2006/relationships/table" Target="../tables/table4.xml"/><Relationship Id="rId1" Type="http://schemas.openxmlformats.org/officeDocument/2006/relationships/hyperlink" Target="http://www.elcotidianoenlinea.com.mx/pdf/15005.pdf" TargetMode="External"/><Relationship Id="rId6" Type="http://schemas.openxmlformats.org/officeDocument/2006/relationships/hyperlink" Target="http://conricyt1.summon.serialssolutions.com/search?ho=t&amp;fvf=IsFullText,true,f&amp;q=(Movimientos%20sociales%20y%20derechos%20humanos%20en%20Guerrero)"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uach-primo.hosted.exlibrisgroup.com/primo_library/libweb/action/search.do?vl(freeText0)=Mario+Alarc%c3%b3n+Barrag%c3%a1n&amp;vl(1190007267UI0)=creator&amp;vl(1190007268UI1)=all_items&amp;fn=search&amp;tab=52uach_all&amp;mode=Basic&amp;vid=52UACH&amp;scp.scps=scope%3a(%2252UACH%22)%2cscope%3a(%2252UACH_Aleph%22)%2cprimo_central_multiple_fe&amp;ct=lateralLinking" TargetMode="External"/><Relationship Id="rId13" Type="http://schemas.openxmlformats.org/officeDocument/2006/relationships/hyperlink" Target="http://oreon.dgbiblio.unam.mx/F/CT2AS84PTAJHQF74EPLVXI1UG4CGYMN73RF9I29LSQE34KEQHB-32870?func=full-set-set&amp;set_number=010498&amp;set_entry=000011&amp;format=999" TargetMode="External"/><Relationship Id="rId18" Type="http://schemas.openxmlformats.org/officeDocument/2006/relationships/hyperlink" Target="http://oreon.dgbiblio.unam.mx/F/CT2AS84PTAJHQF74EPLVXI1UG4CGYMN73RF9I29LSQE34KEQHB-18281?func=full-set-set&amp;set_number=011450&amp;set_entry=000001&amp;format=999" TargetMode="External"/><Relationship Id="rId26" Type="http://schemas.openxmlformats.org/officeDocument/2006/relationships/hyperlink" Target="http://sistemabibliotecario.uaemex.mx/janium-bin/detalle.pl?Id=20170706154444" TargetMode="External"/><Relationship Id="rId3" Type="http://schemas.openxmlformats.org/officeDocument/2006/relationships/hyperlink" Target="http://ninive.uaslp.mx/jspui/bitstream/i/3770/1/MDH1SER01601.pdf" TargetMode="External"/><Relationship Id="rId21" Type="http://schemas.openxmlformats.org/officeDocument/2006/relationships/hyperlink" Target="http://148.222.32.3/F/QLSCLA7N87EN9YC6FLBB6TF1LD5TH9GUVYK2U68M4X5HKE89VQ-09658?func=full-set-set&amp;set_number=007669&amp;set_entry=000043&amp;format=999" TargetMode="External"/><Relationship Id="rId7" Type="http://schemas.openxmlformats.org/officeDocument/2006/relationships/hyperlink" Target="http://www.bib.uia.mx/tesis/pdf/014567/014567.pdf" TargetMode="External"/><Relationship Id="rId12" Type="http://schemas.openxmlformats.org/officeDocument/2006/relationships/hyperlink" Target="http://oreon.dgbiblio.unam.mx/F/CT2AS84PTAJHQF74EPLVXI1UG4CGYMN73RF9I29LSQE34KEQHB-25374?func=full-set-set&amp;set_number=010381&amp;set_entry=000004&amp;format=999" TargetMode="External"/><Relationship Id="rId17" Type="http://schemas.openxmlformats.org/officeDocument/2006/relationships/hyperlink" Target="http://oreon.dgbiblio.unam.mx/F/CT2AS84PTAJHQF74EPLVXI1UG4CGYMN73RF9I29LSQE34KEQHB-02716?func=full-set-set&amp;set_number=011202&amp;set_entry=000001&amp;format=999" TargetMode="External"/><Relationship Id="rId25" Type="http://schemas.openxmlformats.org/officeDocument/2006/relationships/hyperlink" Target="http://sistemabibliotecario.uaemex.mx/janium-bin/detalle.pl?Id=20170706154444" TargetMode="External"/><Relationship Id="rId2" Type="http://schemas.openxmlformats.org/officeDocument/2006/relationships/hyperlink" Target="https://www.colef.mx/posgrado/wp-content/uploads/2016/12/TESIS-M%C3%A1rquez-M%C3%A9ndez-Carolina-Irene.pdf" TargetMode="External"/><Relationship Id="rId16" Type="http://schemas.openxmlformats.org/officeDocument/2006/relationships/hyperlink" Target="http://oreon.dgbiblio.unam.mx/F/CT2AS84PTAJHQF74EPLVXI1UG4CGYMN73RF9I29LSQE34KEQHB-58998?func=full-set-set&amp;set_number=010774&amp;set_entry=000012&amp;format=999" TargetMode="External"/><Relationship Id="rId20" Type="http://schemas.openxmlformats.org/officeDocument/2006/relationships/hyperlink" Target="http://148.222.32.3/F/5AD8D6JBJSEXRCHQ8F977R72CP344E3EPA5C99Y8MTREVA6J49-07882?func=full-set-set&amp;set_number=007579&amp;set_entry=000035&amp;format=999" TargetMode="External"/><Relationship Id="rId29" Type="http://schemas.openxmlformats.org/officeDocument/2006/relationships/hyperlink" Target="http://www.librosenred.com/libros/guerrerocuarentaanosdedominacionyresistencialosmovimientoscivicosenluchapermanentepordemocraciajusticiayotrodesarrollo.html" TargetMode="External"/><Relationship Id="rId1" Type="http://schemas.openxmlformats.org/officeDocument/2006/relationships/hyperlink" Target="http://biblio.colsan.edu.mx/tesis/RamirezCervantesSilviaJanet.pdf" TargetMode="External"/><Relationship Id="rId6" Type="http://schemas.openxmlformats.org/officeDocument/2006/relationships/hyperlink" Target="http://ninive.uaslp.mx/jspui/bitstream/i/3835/3/MCA1PCR01301.pdf" TargetMode="External"/><Relationship Id="rId11" Type="http://schemas.openxmlformats.org/officeDocument/2006/relationships/hyperlink" Target="http://oreon.dgbiblio.unam.mx/F/CT2AS84PTAJHQF74EPLVXI1UG4CGYMN73RF9I29LSQE34KEQHB-53952?func=full-set-set&amp;set_number=009942&amp;set_entry=000001&amp;format=999" TargetMode="External"/><Relationship Id="rId24" Type="http://schemas.openxmlformats.org/officeDocument/2006/relationships/hyperlink" Target="http://sistemabibliotecario.uaemex.mx/janium-bin/detalle.pl?Id=20170706154444" TargetMode="External"/><Relationship Id="rId32" Type="http://schemas.openxmlformats.org/officeDocument/2006/relationships/table" Target="../tables/table5.xml"/><Relationship Id="rId5" Type="http://schemas.openxmlformats.org/officeDocument/2006/relationships/hyperlink" Target="http://ninive.uaslp.mx/jspui/bitstream/i/3773/1/MDH1PSC01501.pdf" TargetMode="External"/><Relationship Id="rId15" Type="http://schemas.openxmlformats.org/officeDocument/2006/relationships/hyperlink" Target="http://oreon.dgbiblio.unam.mx/F/CT2AS84PTAJHQF74EPLVXI1UG4CGYMN73RF9I29LSQE34KEQHB-45569?func=full-set-set&amp;set_number=010587&amp;set_entry=000003&amp;format=999" TargetMode="External"/><Relationship Id="rId23" Type="http://schemas.openxmlformats.org/officeDocument/2006/relationships/hyperlink" Target="http://sistemabibliotecario.uaemex.mx/janium-bin/detalle.pl?Id=20170706154444" TargetMode="External"/><Relationship Id="rId28" Type="http://schemas.openxmlformats.org/officeDocument/2006/relationships/hyperlink" Target="http://sistemabibliotecario.uaemex.mx/janium-bin/detalle.pl?Id=20170706154444" TargetMode="External"/><Relationship Id="rId10" Type="http://schemas.openxmlformats.org/officeDocument/2006/relationships/hyperlink" Target="http://uach-primo.hosted.exlibrisgroup.com/primo_library/libweb/action/search.do?vl(freeText0)=Saul+A.+Mart%c3%adnez+Campos&amp;vl(1190007275UI0)=creator&amp;vl(1190007276UI1)=all_items&amp;fn=search&amp;tab=52uach_tes&amp;mode=Basic&amp;vid=52UACH&amp;scp.scps=scope%3a(52UACH_TESIS)&amp;ct=lateralLinking" TargetMode="External"/><Relationship Id="rId19" Type="http://schemas.openxmlformats.org/officeDocument/2006/relationships/hyperlink" Target="http://148.222.32.3/F/5AD8D6JBJSEXRCHQ8F977R72CP344E3EPA5C99Y8MTREVA6J49-07430?func=full-set-set&amp;set_number=007579&amp;set_entry=000003&amp;format=999" TargetMode="External"/><Relationship Id="rId31" Type="http://schemas.openxmlformats.org/officeDocument/2006/relationships/printerSettings" Target="../printerSettings/printerSettings2.bin"/><Relationship Id="rId4" Type="http://schemas.openxmlformats.org/officeDocument/2006/relationships/hyperlink" Target="http://ninive.uaslp.mx/jspui/bitstream/i/3758/1/MDH1MUJ01501.pdf" TargetMode="External"/><Relationship Id="rId9" Type="http://schemas.openxmlformats.org/officeDocument/2006/relationships/hyperlink" Target="http://uach-primo.hosted.exlibrisgroup.com/primo_library/libweb/action/search.do?vl(freeText0)=H%c3%a9ctor+Ivan+Olivas+Gonz%c3%a1lez&amp;vl(1190007267UI0)=creator&amp;vl(1190007268UI1)=all_items&amp;fn=search&amp;tab=52uach_all&amp;mode=Basic&amp;vid=52UACH&amp;scp.scps=scope%3a(%2252UACH%22)%2cscope%3a(%2252UACH_Aleph%22)%2cprimo_central_multiple_fe&amp;ct=lateralLinking" TargetMode="External"/><Relationship Id="rId14" Type="http://schemas.openxmlformats.org/officeDocument/2006/relationships/hyperlink" Target="http://oreon.dgbiblio.unam.mx/F/CT2AS84PTAJHQF74EPLVXI1UG4CGYMN73RF9I29LSQE34KEQHB-03280?func=full-set-set&amp;set_number=010587&amp;set_entry=000002&amp;format=999" TargetMode="External"/><Relationship Id="rId22" Type="http://schemas.openxmlformats.org/officeDocument/2006/relationships/hyperlink" Target="http://sistemabibliotecario.uaemex.mx/janium-bin/detalle.pl?Id=20170706154444" TargetMode="External"/><Relationship Id="rId27" Type="http://schemas.openxmlformats.org/officeDocument/2006/relationships/hyperlink" Target="http://sistemabibliotecario.uaemex.mx/janium-bin/detalle.pl?Id=20170706154444" TargetMode="External"/><Relationship Id="rId30" Type="http://schemas.openxmlformats.org/officeDocument/2006/relationships/hyperlink" Target="http://www.librosenred.com/libros/guerrerocuarentaanosdedominacionyresistencialosmovimientoscivicosenluchapermanentepordemocraciajusticiayotrodesarrollo.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cndh.org.mx/sites/all/doc/OtrosDocumentos/Doc_2015_002.pdf" TargetMode="External"/><Relationship Id="rId13" Type="http://schemas.openxmlformats.org/officeDocument/2006/relationships/hyperlink" Target="http://movimientom4.org/2017/05/mas-de-100-conflictos-sociales-por-mineria-en-mexico/" TargetMode="External"/><Relationship Id="rId3" Type="http://schemas.openxmlformats.org/officeDocument/2006/relationships/hyperlink" Target="http://www.cndh.org.mx/sites/all/doc/Informes/Especiales/2016_IE_gruposautodefensa.pdf" TargetMode="External"/><Relationship Id="rId7" Type="http://schemas.openxmlformats.org/officeDocument/2006/relationships/hyperlink" Target="http://www.pbi-mexico.org/fileadmin/user_files/projects/mexico/files/Reports/1007RetomandoDerecho_BHRC.pdf" TargetMode="External"/><Relationship Id="rId12" Type="http://schemas.openxmlformats.org/officeDocument/2006/relationships/hyperlink" Target="http://fundar.org.mx/la-protesta-social-en-guerrero/" TargetMode="External"/><Relationship Id="rId2" Type="http://schemas.openxmlformats.org/officeDocument/2006/relationships/hyperlink" Target="http://www.sinembargo.mx/03-12-2016/3121977" TargetMode="External"/><Relationship Id="rId16" Type="http://schemas.openxmlformats.org/officeDocument/2006/relationships/table" Target="../tables/table6.xml"/><Relationship Id="rId1" Type="http://schemas.openxmlformats.org/officeDocument/2006/relationships/hyperlink" Target="http://redaccion.nexos.com.mx/?p=6011" TargetMode="External"/><Relationship Id="rId6" Type="http://schemas.openxmlformats.org/officeDocument/2006/relationships/hyperlink" Target="http://www.pbi-mexico.org/fileadmin/user_files/projects/mexico/files/Entrevista_16_CMDPDH_RadillaCoIDH.pdf" TargetMode="External"/><Relationship Id="rId11" Type="http://schemas.openxmlformats.org/officeDocument/2006/relationships/hyperlink" Target="http://movin.laoms.org/2014/11/19/la-violencia-de-estado-los-movimientos-sociales-y-ayotzinapa/" TargetMode="External"/><Relationship Id="rId5" Type="http://schemas.openxmlformats.org/officeDocument/2006/relationships/hyperlink" Target="http://aguaparatodos.org.mx/quienes-somos/" TargetMode="External"/><Relationship Id="rId15" Type="http://schemas.openxmlformats.org/officeDocument/2006/relationships/hyperlink" Target="http://www.sipaz.org/enfoque-guerrero-represion-a-organizaciones-de-derechos-humanos-en-el-marco-de-la-militarizacion/" TargetMode="External"/><Relationship Id="rId10" Type="http://schemas.openxmlformats.org/officeDocument/2006/relationships/hyperlink" Target="https://chapingo.mx/revistas/phpscript/download.php?file=completo&amp;id..." TargetMode="External"/><Relationship Id="rId4" Type="http://schemas.openxmlformats.org/officeDocument/2006/relationships/hyperlink" Target="http://redtdt.org.mx/wp-content/uploads/2015/03/Informaci%C3%B3n-Caso-Zacualpan.pdf" TargetMode="External"/><Relationship Id="rId9" Type="http://schemas.openxmlformats.org/officeDocument/2006/relationships/hyperlink" Target="http://www.cndh.org.mx/sites/all/doc/Informes/Especiales/2013_IE_grupos_autodefensa.pdf" TargetMode="External"/><Relationship Id="rId14" Type="http://schemas.openxmlformats.org/officeDocument/2006/relationships/hyperlink" Target="http://www.redaccionpopular.com/articulo/crimenes-politicos-del-siglo-xxi-en-el-estado-de-guerrero"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hyperlink" Target="http://uach-primo.hosted.exlibrisgroup.com/primo_library/libweb/action/search.do?vl(freeText0)=Saul+A.+Mart%c3%adnez+Campos&amp;vl(1190007275UI0)=creator&amp;vl(1190007276UI1)=all_items&amp;fn=search&amp;tab=52uach_tes&amp;mode=Basic&amp;vid=52UACH&amp;scp.scps=scope%3a(52UACH_TESIS)&amp;ct=lateralLinking" TargetMode="External"/><Relationship Id="rId1" Type="http://schemas.openxmlformats.org/officeDocument/2006/relationships/hyperlink" Target="http://uach-primo.hosted.exlibrisgroup.com/primo_library/libweb/action/search.do?vl(freeText0)=Mario+Alarc%c3%b3n+Barrag%c3%a1n&amp;vl(1190007267UI0)=creator&amp;vl(1190007268UI1)=all_items&amp;fn=search&amp;tab=52uach_all&amp;mode=Basic&amp;vid=52UACH&amp;scp.scps=scope%3a(%2252UACH%22)%2cscope%3a(%2252UACH_Aleph%22)%2cprimo_central_multiple_fe&amp;ct=lateralLinking"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7"/>
  <sheetViews>
    <sheetView tabSelected="1" workbookViewId="0">
      <selection activeCell="H87" sqref="H87"/>
    </sheetView>
  </sheetViews>
  <sheetFormatPr baseColWidth="10" defaultRowHeight="15"/>
  <cols>
    <col min="1" max="1" width="12" customWidth="1"/>
    <col min="2" max="2" width="15.28515625" customWidth="1"/>
    <col min="3" max="3" width="16.140625" customWidth="1"/>
    <col min="4" max="4" width="30" customWidth="1"/>
    <col min="5" max="5" width="12.28515625" customWidth="1"/>
    <col min="6" max="6" width="12.140625" customWidth="1"/>
    <col min="7" max="7" width="11.7109375" style="46" customWidth="1"/>
    <col min="8" max="8" width="39.7109375" customWidth="1"/>
    <col min="9" max="9" width="18" customWidth="1"/>
    <col min="15" max="15" width="13.85546875" customWidth="1"/>
    <col min="16" max="16" width="13.7109375" customWidth="1"/>
  </cols>
  <sheetData>
    <row r="1" spans="1:16" ht="15.75" thickBot="1">
      <c r="A1" s="3" t="s">
        <v>1881</v>
      </c>
      <c r="B1" s="189" t="s">
        <v>1</v>
      </c>
      <c r="C1" s="189" t="s">
        <v>14</v>
      </c>
      <c r="D1" s="189" t="s">
        <v>2</v>
      </c>
      <c r="E1" s="189" t="s">
        <v>15</v>
      </c>
      <c r="F1" s="189" t="s">
        <v>16</v>
      </c>
      <c r="G1" s="190" t="s">
        <v>13</v>
      </c>
      <c r="H1" s="189" t="s">
        <v>4</v>
      </c>
      <c r="I1" s="189" t="s">
        <v>17</v>
      </c>
      <c r="J1" s="189" t="s">
        <v>12</v>
      </c>
      <c r="K1" s="189" t="s">
        <v>8</v>
      </c>
      <c r="L1" s="189" t="s">
        <v>18</v>
      </c>
      <c r="M1" s="189" t="s">
        <v>19</v>
      </c>
      <c r="N1" s="191" t="s">
        <v>2064</v>
      </c>
      <c r="O1" t="s">
        <v>2295</v>
      </c>
      <c r="P1" t="s">
        <v>2296</v>
      </c>
    </row>
    <row r="2" spans="1:16" ht="15.75" thickBot="1">
      <c r="A2" s="3">
        <v>1</v>
      </c>
      <c r="B2" s="56" t="s">
        <v>67</v>
      </c>
      <c r="C2" s="56" t="s">
        <v>2302</v>
      </c>
      <c r="D2" s="56" t="s">
        <v>39</v>
      </c>
      <c r="E2" s="56">
        <v>1</v>
      </c>
      <c r="F2" s="56"/>
      <c r="G2" s="57">
        <v>2006</v>
      </c>
      <c r="H2" s="58" t="s">
        <v>41</v>
      </c>
      <c r="I2" s="56" t="s">
        <v>42</v>
      </c>
      <c r="J2" s="56" t="s">
        <v>43</v>
      </c>
      <c r="K2" s="56"/>
      <c r="L2" s="56" t="s">
        <v>44</v>
      </c>
      <c r="M2" s="56"/>
      <c r="N2" s="3"/>
      <c r="P2">
        <v>1</v>
      </c>
    </row>
    <row r="3" spans="1:16" hidden="1">
      <c r="A3" s="3">
        <v>2</v>
      </c>
      <c r="B3" s="3" t="s">
        <v>67</v>
      </c>
      <c r="C3" s="3" t="s">
        <v>1261</v>
      </c>
      <c r="D3" s="3" t="s">
        <v>45</v>
      </c>
      <c r="E3" s="3"/>
      <c r="F3" s="3">
        <v>1</v>
      </c>
      <c r="G3" s="45"/>
      <c r="H3" s="4" t="s">
        <v>46</v>
      </c>
      <c r="I3" s="3"/>
      <c r="J3" s="3"/>
      <c r="K3" s="3"/>
      <c r="L3" s="3"/>
      <c r="M3" s="3"/>
      <c r="N3" s="3"/>
      <c r="P3">
        <v>1</v>
      </c>
    </row>
    <row r="4" spans="1:16" hidden="1">
      <c r="A4" s="3">
        <v>3</v>
      </c>
      <c r="B4" s="3" t="s">
        <v>67</v>
      </c>
      <c r="C4" s="3" t="s">
        <v>1261</v>
      </c>
      <c r="D4" s="3" t="s">
        <v>47</v>
      </c>
      <c r="E4" s="3"/>
      <c r="F4" s="3">
        <v>1</v>
      </c>
      <c r="G4" s="45"/>
      <c r="H4" s="4" t="s">
        <v>48</v>
      </c>
      <c r="I4" s="3"/>
      <c r="J4" s="3"/>
      <c r="K4" s="3"/>
      <c r="L4" s="3"/>
      <c r="M4" s="3"/>
      <c r="N4" s="3"/>
      <c r="P4">
        <v>1</v>
      </c>
    </row>
    <row r="5" spans="1:16">
      <c r="A5" s="3">
        <v>4</v>
      </c>
      <c r="B5" s="3" t="s">
        <v>67</v>
      </c>
      <c r="C5" s="3" t="s">
        <v>2302</v>
      </c>
      <c r="D5" s="4" t="s">
        <v>49</v>
      </c>
      <c r="E5" s="4"/>
      <c r="F5" s="4">
        <v>1</v>
      </c>
      <c r="G5" s="45"/>
      <c r="H5" s="4" t="s">
        <v>50</v>
      </c>
      <c r="I5" s="3"/>
      <c r="J5" s="3"/>
      <c r="K5" s="3"/>
      <c r="L5" s="3"/>
      <c r="M5" s="3"/>
      <c r="N5" s="3"/>
      <c r="P5">
        <v>1</v>
      </c>
    </row>
    <row r="6" spans="1:16">
      <c r="A6" s="3">
        <v>5</v>
      </c>
      <c r="B6" s="3" t="s">
        <v>67</v>
      </c>
      <c r="C6" s="3" t="s">
        <v>2303</v>
      </c>
      <c r="D6" s="3" t="s">
        <v>51</v>
      </c>
      <c r="E6" s="3">
        <v>1</v>
      </c>
      <c r="F6" s="3"/>
      <c r="G6" s="45"/>
      <c r="H6" s="4" t="s">
        <v>52</v>
      </c>
      <c r="I6" s="3"/>
      <c r="J6" s="3"/>
      <c r="K6" s="3"/>
      <c r="L6" s="3"/>
      <c r="M6" s="3"/>
      <c r="N6" s="3"/>
      <c r="P6">
        <v>1</v>
      </c>
    </row>
    <row r="7" spans="1:16">
      <c r="A7" s="3">
        <v>6</v>
      </c>
      <c r="B7" s="3" t="s">
        <v>67</v>
      </c>
      <c r="C7" s="3" t="s">
        <v>2303</v>
      </c>
      <c r="D7" s="3" t="s">
        <v>53</v>
      </c>
      <c r="E7" s="3"/>
      <c r="F7" s="3">
        <v>1</v>
      </c>
      <c r="G7" s="45"/>
      <c r="H7" s="4" t="s">
        <v>54</v>
      </c>
      <c r="I7" s="3"/>
      <c r="J7" s="3"/>
      <c r="K7" s="3"/>
      <c r="L7" s="3"/>
      <c r="M7" s="3"/>
      <c r="N7" s="3"/>
      <c r="P7">
        <v>1</v>
      </c>
    </row>
    <row r="8" spans="1:16">
      <c r="A8" s="3">
        <v>7</v>
      </c>
      <c r="B8" s="3" t="s">
        <v>67</v>
      </c>
      <c r="C8" s="3" t="s">
        <v>2303</v>
      </c>
      <c r="D8" s="3" t="s">
        <v>55</v>
      </c>
      <c r="E8" s="3"/>
      <c r="F8" s="3">
        <v>1</v>
      </c>
      <c r="G8" s="45"/>
      <c r="H8" s="4" t="s">
        <v>56</v>
      </c>
      <c r="I8" s="3"/>
      <c r="J8" s="3"/>
      <c r="K8" s="3"/>
      <c r="L8" s="3"/>
      <c r="M8" s="3"/>
      <c r="N8" s="3"/>
      <c r="P8">
        <v>1</v>
      </c>
    </row>
    <row r="9" spans="1:16" hidden="1">
      <c r="A9" s="3">
        <v>8</v>
      </c>
      <c r="B9" s="167" t="s">
        <v>67</v>
      </c>
      <c r="C9" s="167" t="s">
        <v>743</v>
      </c>
      <c r="D9" s="167" t="s">
        <v>57</v>
      </c>
      <c r="E9" s="167"/>
      <c r="F9" s="167">
        <v>1</v>
      </c>
      <c r="G9" s="168"/>
      <c r="H9" s="169" t="s">
        <v>58</v>
      </c>
      <c r="I9" s="167"/>
      <c r="J9" s="167"/>
      <c r="K9" s="167"/>
      <c r="L9" s="167"/>
      <c r="M9" s="167"/>
      <c r="N9" s="3"/>
      <c r="P9">
        <v>1</v>
      </c>
    </row>
    <row r="10" spans="1:16" hidden="1">
      <c r="A10" s="3">
        <v>9</v>
      </c>
      <c r="B10" s="3" t="s">
        <v>67</v>
      </c>
      <c r="C10" s="3" t="s">
        <v>1261</v>
      </c>
      <c r="D10" s="3" t="s">
        <v>59</v>
      </c>
      <c r="E10" s="3">
        <v>1</v>
      </c>
      <c r="F10" s="3"/>
      <c r="G10" s="45"/>
      <c r="H10" s="4" t="s">
        <v>60</v>
      </c>
      <c r="I10" s="3"/>
      <c r="J10" s="3"/>
      <c r="K10" s="3"/>
      <c r="L10" s="3"/>
      <c r="M10" s="3"/>
      <c r="N10" s="3"/>
      <c r="P10">
        <v>1</v>
      </c>
    </row>
    <row r="11" spans="1:16">
      <c r="A11" s="3">
        <v>10</v>
      </c>
      <c r="B11" s="3" t="s">
        <v>67</v>
      </c>
      <c r="C11" s="3" t="s">
        <v>2302</v>
      </c>
      <c r="D11" s="3" t="s">
        <v>61</v>
      </c>
      <c r="E11" s="3">
        <v>1</v>
      </c>
      <c r="F11" s="3"/>
      <c r="G11" s="45"/>
      <c r="H11" s="4" t="s">
        <v>62</v>
      </c>
      <c r="I11" s="3"/>
      <c r="J11" s="3"/>
      <c r="K11" s="3"/>
      <c r="L11" s="3"/>
      <c r="M11" s="3"/>
      <c r="N11" s="3"/>
      <c r="P11">
        <v>1</v>
      </c>
    </row>
    <row r="12" spans="1:16" hidden="1">
      <c r="A12" s="3">
        <v>11</v>
      </c>
      <c r="B12" s="3" t="s">
        <v>67</v>
      </c>
      <c r="C12" s="3" t="s">
        <v>1261</v>
      </c>
      <c r="D12" s="3" t="s">
        <v>63</v>
      </c>
      <c r="E12" s="3">
        <v>1</v>
      </c>
      <c r="F12" s="3"/>
      <c r="G12" s="45"/>
      <c r="H12" s="5" t="s">
        <v>64</v>
      </c>
      <c r="I12" s="3"/>
      <c r="J12" s="3"/>
      <c r="K12" s="3"/>
      <c r="L12" s="3"/>
      <c r="M12" s="3"/>
      <c r="N12" s="3"/>
      <c r="P12">
        <v>1</v>
      </c>
    </row>
    <row r="13" spans="1:16" hidden="1">
      <c r="A13" s="3">
        <v>12</v>
      </c>
      <c r="B13" s="3" t="s">
        <v>67</v>
      </c>
      <c r="C13" s="3" t="s">
        <v>2300</v>
      </c>
      <c r="D13" s="3" t="s">
        <v>65</v>
      </c>
      <c r="E13" s="3">
        <v>1</v>
      </c>
      <c r="F13" s="3"/>
      <c r="G13" s="45"/>
      <c r="H13" s="4" t="s">
        <v>66</v>
      </c>
      <c r="I13" s="3"/>
      <c r="J13" s="3"/>
      <c r="K13" s="3"/>
      <c r="L13" s="3"/>
      <c r="M13" s="3"/>
      <c r="N13" s="3"/>
      <c r="P13">
        <v>1</v>
      </c>
    </row>
    <row r="14" spans="1:16" hidden="1">
      <c r="A14" s="3">
        <v>13</v>
      </c>
      <c r="B14" s="3" t="s">
        <v>877</v>
      </c>
      <c r="C14" s="3" t="s">
        <v>2300</v>
      </c>
      <c r="D14" s="3" t="s">
        <v>878</v>
      </c>
      <c r="E14" s="3">
        <v>1</v>
      </c>
      <c r="F14" s="3">
        <v>1</v>
      </c>
      <c r="G14" s="45"/>
      <c r="H14" s="3" t="s">
        <v>879</v>
      </c>
      <c r="I14" s="3"/>
      <c r="J14" s="3"/>
      <c r="K14" s="3"/>
      <c r="L14" s="3"/>
      <c r="M14" s="3" t="s">
        <v>880</v>
      </c>
      <c r="N14" s="3"/>
      <c r="O14">
        <v>1</v>
      </c>
    </row>
    <row r="15" spans="1:16" hidden="1">
      <c r="A15" s="3">
        <v>14</v>
      </c>
      <c r="B15" s="3" t="s">
        <v>877</v>
      </c>
      <c r="C15" s="3" t="s">
        <v>2300</v>
      </c>
      <c r="D15" s="3" t="s">
        <v>881</v>
      </c>
      <c r="E15" s="3">
        <v>1</v>
      </c>
      <c r="F15" s="3"/>
      <c r="G15" s="45">
        <v>2010</v>
      </c>
      <c r="H15" s="3" t="s">
        <v>882</v>
      </c>
      <c r="I15" s="3" t="s">
        <v>883</v>
      </c>
      <c r="J15" s="3"/>
      <c r="K15" s="3"/>
      <c r="L15" s="3"/>
      <c r="M15" s="3" t="s">
        <v>884</v>
      </c>
      <c r="N15" s="3"/>
      <c r="O15">
        <v>1</v>
      </c>
    </row>
    <row r="16" spans="1:16">
      <c r="A16" s="3">
        <v>15</v>
      </c>
      <c r="B16" s="3" t="s">
        <v>991</v>
      </c>
      <c r="C16" s="3" t="s">
        <v>2302</v>
      </c>
      <c r="D16" s="3" t="s">
        <v>992</v>
      </c>
      <c r="E16" s="3"/>
      <c r="F16" s="3">
        <v>1</v>
      </c>
      <c r="G16" s="45"/>
      <c r="H16" s="3" t="s">
        <v>993</v>
      </c>
      <c r="I16" s="3" t="s">
        <v>994</v>
      </c>
      <c r="J16" s="3" t="s">
        <v>331</v>
      </c>
      <c r="K16" s="3">
        <v>13</v>
      </c>
      <c r="L16" s="3"/>
      <c r="M16" s="3" t="s">
        <v>995</v>
      </c>
      <c r="N16" s="3"/>
      <c r="O16">
        <v>1</v>
      </c>
    </row>
    <row r="17" spans="1:16" hidden="1">
      <c r="A17" s="3">
        <v>16</v>
      </c>
      <c r="B17" s="3" t="s">
        <v>731</v>
      </c>
      <c r="C17" s="3" t="s">
        <v>2300</v>
      </c>
      <c r="D17" s="3" t="s">
        <v>1710</v>
      </c>
      <c r="E17" s="3">
        <v>4</v>
      </c>
      <c r="F17" s="3"/>
      <c r="G17" s="45"/>
      <c r="H17" s="3" t="s">
        <v>1711</v>
      </c>
      <c r="I17" s="3" t="s">
        <v>1712</v>
      </c>
      <c r="J17" s="3" t="s">
        <v>1713</v>
      </c>
      <c r="K17" s="3">
        <v>57</v>
      </c>
      <c r="L17" s="89" t="s">
        <v>1714</v>
      </c>
      <c r="M17" s="3"/>
      <c r="N17" s="3"/>
      <c r="P17">
        <v>1</v>
      </c>
    </row>
    <row r="18" spans="1:16" hidden="1">
      <c r="A18" s="3">
        <v>17</v>
      </c>
      <c r="B18" s="81" t="s">
        <v>67</v>
      </c>
      <c r="C18" s="6" t="s">
        <v>2300</v>
      </c>
      <c r="D18" s="7" t="s">
        <v>2362</v>
      </c>
      <c r="E18" s="7">
        <v>1</v>
      </c>
      <c r="F18" s="7">
        <v>1</v>
      </c>
      <c r="G18" s="157">
        <v>2016</v>
      </c>
      <c r="H18" s="7" t="s">
        <v>2363</v>
      </c>
      <c r="I18" s="6" t="s">
        <v>2306</v>
      </c>
      <c r="J18" s="6" t="s">
        <v>2307</v>
      </c>
      <c r="K18" s="165"/>
      <c r="L18" s="6" t="s">
        <v>2309</v>
      </c>
      <c r="M18" s="3"/>
      <c r="N18" s="6" t="s">
        <v>2364</v>
      </c>
    </row>
    <row r="19" spans="1:16" ht="15.75" hidden="1">
      <c r="A19" s="3">
        <v>18</v>
      </c>
      <c r="B19" s="81" t="s">
        <v>67</v>
      </c>
      <c r="C19" s="6" t="s">
        <v>2315</v>
      </c>
      <c r="D19" s="162" t="s">
        <v>2337</v>
      </c>
      <c r="E19" s="7">
        <v>1</v>
      </c>
      <c r="F19" s="7"/>
      <c r="G19" s="157">
        <v>2016</v>
      </c>
      <c r="H19" s="158" t="s">
        <v>2338</v>
      </c>
      <c r="I19" s="6" t="s">
        <v>2306</v>
      </c>
      <c r="J19" s="6" t="s">
        <v>2307</v>
      </c>
      <c r="K19" s="7">
        <v>333</v>
      </c>
      <c r="L19" s="6" t="s">
        <v>2309</v>
      </c>
      <c r="M19" s="6"/>
      <c r="N19" s="192" t="s">
        <v>2339</v>
      </c>
      <c r="O19" s="160"/>
      <c r="P19">
        <f>SUM(P2:P18)</f>
        <v>13</v>
      </c>
    </row>
    <row r="20" spans="1:16" hidden="1">
      <c r="A20" s="3">
        <v>19</v>
      </c>
      <c r="B20" s="81" t="s">
        <v>67</v>
      </c>
      <c r="C20" s="6" t="s">
        <v>2385</v>
      </c>
      <c r="D20" s="7" t="s">
        <v>2426</v>
      </c>
      <c r="E20" s="7"/>
      <c r="F20" s="7">
        <v>2</v>
      </c>
      <c r="G20" s="157">
        <v>2016</v>
      </c>
      <c r="H20" s="7" t="s">
        <v>2427</v>
      </c>
      <c r="I20" s="166" t="s">
        <v>2306</v>
      </c>
      <c r="J20" s="6" t="s">
        <v>2307</v>
      </c>
      <c r="K20" s="165" t="s">
        <v>2428</v>
      </c>
      <c r="L20" s="6" t="s">
        <v>2309</v>
      </c>
      <c r="M20" s="3"/>
      <c r="N20" s="3" t="s">
        <v>2429</v>
      </c>
    </row>
    <row r="21" spans="1:16" hidden="1">
      <c r="A21" s="3">
        <v>20</v>
      </c>
      <c r="B21" s="81" t="s">
        <v>67</v>
      </c>
      <c r="C21" s="6" t="s">
        <v>2300</v>
      </c>
      <c r="D21" s="7" t="s">
        <v>2412</v>
      </c>
      <c r="E21" s="3"/>
      <c r="F21" s="7">
        <v>1</v>
      </c>
      <c r="G21" s="157">
        <v>2016</v>
      </c>
      <c r="H21" s="7" t="s">
        <v>2413</v>
      </c>
      <c r="I21" s="166" t="s">
        <v>2306</v>
      </c>
      <c r="J21" s="6" t="s">
        <v>2307</v>
      </c>
      <c r="K21" s="165" t="s">
        <v>2414</v>
      </c>
      <c r="L21" s="6" t="s">
        <v>2309</v>
      </c>
      <c r="M21" s="3"/>
      <c r="N21" s="6" t="s">
        <v>2415</v>
      </c>
    </row>
    <row r="22" spans="1:16">
      <c r="A22" s="3">
        <v>21</v>
      </c>
      <c r="B22" s="81" t="s">
        <v>67</v>
      </c>
      <c r="C22" s="6" t="s">
        <v>2299</v>
      </c>
      <c r="D22" s="7" t="s">
        <v>2365</v>
      </c>
      <c r="E22" s="7"/>
      <c r="F22" s="7">
        <v>1</v>
      </c>
      <c r="G22" s="157">
        <v>2016</v>
      </c>
      <c r="H22" s="7" t="s">
        <v>2366</v>
      </c>
      <c r="I22" s="6" t="s">
        <v>2306</v>
      </c>
      <c r="J22" s="6" t="s">
        <v>2307</v>
      </c>
      <c r="K22" s="165" t="s">
        <v>2367</v>
      </c>
      <c r="L22" s="6" t="s">
        <v>2309</v>
      </c>
      <c r="M22" s="3"/>
      <c r="N22" s="6" t="s">
        <v>2368</v>
      </c>
    </row>
    <row r="23" spans="1:16">
      <c r="A23" s="3">
        <v>22</v>
      </c>
      <c r="B23" s="81" t="s">
        <v>67</v>
      </c>
      <c r="C23" s="6" t="s">
        <v>2299</v>
      </c>
      <c r="D23" s="7" t="s">
        <v>2423</v>
      </c>
      <c r="E23" s="7">
        <v>1</v>
      </c>
      <c r="F23" s="7"/>
      <c r="G23" s="157">
        <v>2016</v>
      </c>
      <c r="H23" s="7" t="s">
        <v>2424</v>
      </c>
      <c r="I23" s="166" t="s">
        <v>2306</v>
      </c>
      <c r="J23" s="6" t="s">
        <v>2307</v>
      </c>
      <c r="K23" s="165">
        <v>359</v>
      </c>
      <c r="L23" s="6" t="s">
        <v>2309</v>
      </c>
      <c r="M23" s="3"/>
      <c r="N23" s="3" t="s">
        <v>2425</v>
      </c>
    </row>
    <row r="24" spans="1:16">
      <c r="A24" s="3">
        <v>23</v>
      </c>
      <c r="B24" s="81" t="s">
        <v>67</v>
      </c>
      <c r="C24" s="6" t="s">
        <v>2299</v>
      </c>
      <c r="D24" s="7" t="s">
        <v>2466</v>
      </c>
      <c r="E24" s="7">
        <v>1</v>
      </c>
      <c r="F24" s="7">
        <v>1</v>
      </c>
      <c r="G24" s="157">
        <v>2016</v>
      </c>
      <c r="H24" s="7" t="s">
        <v>2467</v>
      </c>
      <c r="I24" s="166" t="s">
        <v>2306</v>
      </c>
      <c r="J24" s="6" t="s">
        <v>2307</v>
      </c>
      <c r="K24" s="165">
        <v>372</v>
      </c>
      <c r="L24" s="6" t="s">
        <v>2309</v>
      </c>
      <c r="M24" s="3"/>
      <c r="N24" s="3" t="s">
        <v>2468</v>
      </c>
    </row>
    <row r="25" spans="1:16">
      <c r="A25" s="3">
        <v>24</v>
      </c>
      <c r="B25" s="81" t="s">
        <v>67</v>
      </c>
      <c r="C25" s="6" t="s">
        <v>2299</v>
      </c>
      <c r="D25" s="7" t="s">
        <v>2392</v>
      </c>
      <c r="E25" s="7">
        <v>1</v>
      </c>
      <c r="F25" s="7">
        <v>1</v>
      </c>
      <c r="G25" s="157">
        <v>2016</v>
      </c>
      <c r="H25" s="7" t="s">
        <v>2393</v>
      </c>
      <c r="I25" s="166" t="s">
        <v>2306</v>
      </c>
      <c r="J25" s="6" t="s">
        <v>2307</v>
      </c>
      <c r="K25" s="165">
        <v>351</v>
      </c>
      <c r="L25" s="6" t="s">
        <v>2309</v>
      </c>
      <c r="M25" s="3"/>
      <c r="N25" s="3" t="s">
        <v>2394</v>
      </c>
    </row>
    <row r="26" spans="1:16" hidden="1">
      <c r="A26" s="3">
        <v>25</v>
      </c>
      <c r="B26" s="81" t="s">
        <v>67</v>
      </c>
      <c r="C26" s="6" t="s">
        <v>2300</v>
      </c>
      <c r="D26" s="162" t="s">
        <v>2352</v>
      </c>
      <c r="E26" s="7"/>
      <c r="F26" s="7">
        <v>1</v>
      </c>
      <c r="G26" s="157">
        <v>2016</v>
      </c>
      <c r="H26" s="158" t="s">
        <v>2353</v>
      </c>
      <c r="I26" s="6" t="s">
        <v>2306</v>
      </c>
      <c r="J26" s="6" t="s">
        <v>2307</v>
      </c>
      <c r="K26" s="7" t="s">
        <v>2354</v>
      </c>
      <c r="L26" s="6" t="s">
        <v>2309</v>
      </c>
      <c r="M26" s="6"/>
      <c r="N26" s="6" t="s">
        <v>2355</v>
      </c>
    </row>
    <row r="27" spans="1:16">
      <c r="A27" s="3">
        <v>26</v>
      </c>
      <c r="B27" s="81" t="s">
        <v>67</v>
      </c>
      <c r="C27" s="6" t="s">
        <v>2299</v>
      </c>
      <c r="D27" s="7" t="s">
        <v>2453</v>
      </c>
      <c r="E27" s="7"/>
      <c r="F27" s="7">
        <v>1</v>
      </c>
      <c r="G27" s="157">
        <v>2016</v>
      </c>
      <c r="H27" s="7" t="s">
        <v>2454</v>
      </c>
      <c r="I27" s="166" t="s">
        <v>2306</v>
      </c>
      <c r="J27" s="6" t="s">
        <v>2307</v>
      </c>
      <c r="K27" s="165">
        <v>367</v>
      </c>
      <c r="L27" s="6" t="s">
        <v>2309</v>
      </c>
      <c r="M27" s="3"/>
      <c r="N27" s="3" t="s">
        <v>2455</v>
      </c>
    </row>
    <row r="28" spans="1:16">
      <c r="A28" s="3">
        <v>27</v>
      </c>
      <c r="B28" s="81" t="s">
        <v>67</v>
      </c>
      <c r="C28" s="6" t="s">
        <v>2299</v>
      </c>
      <c r="D28" s="7" t="s">
        <v>2469</v>
      </c>
      <c r="E28" s="7">
        <v>1</v>
      </c>
      <c r="F28" s="7"/>
      <c r="G28" s="157">
        <v>2016</v>
      </c>
      <c r="H28" s="7" t="s">
        <v>2470</v>
      </c>
      <c r="I28" s="166" t="s">
        <v>2306</v>
      </c>
      <c r="J28" s="6" t="s">
        <v>2307</v>
      </c>
      <c r="K28" s="165" t="s">
        <v>2471</v>
      </c>
      <c r="L28" s="6" t="s">
        <v>2309</v>
      </c>
      <c r="M28" s="3"/>
      <c r="N28" s="3" t="s">
        <v>2472</v>
      </c>
    </row>
    <row r="29" spans="1:16">
      <c r="A29" s="3">
        <v>28</v>
      </c>
      <c r="B29" s="81" t="s">
        <v>67</v>
      </c>
      <c r="C29" s="6" t="s">
        <v>2299</v>
      </c>
      <c r="D29" s="7" t="s">
        <v>2369</v>
      </c>
      <c r="E29" s="7">
        <v>1</v>
      </c>
      <c r="F29" s="7">
        <v>1</v>
      </c>
      <c r="G29" s="157">
        <v>2016</v>
      </c>
      <c r="H29" s="7" t="s">
        <v>2370</v>
      </c>
      <c r="I29" s="6" t="s">
        <v>2306</v>
      </c>
      <c r="J29" s="6" t="s">
        <v>2307</v>
      </c>
      <c r="K29" s="165" t="s">
        <v>2371</v>
      </c>
      <c r="L29" s="6" t="s">
        <v>2309</v>
      </c>
      <c r="M29" s="3"/>
      <c r="N29" s="6" t="s">
        <v>2372</v>
      </c>
    </row>
    <row r="30" spans="1:16" hidden="1">
      <c r="A30" s="3">
        <v>29</v>
      </c>
      <c r="B30" s="81" t="s">
        <v>67</v>
      </c>
      <c r="C30" s="6" t="s">
        <v>2300</v>
      </c>
      <c r="D30" s="7" t="s">
        <v>2356</v>
      </c>
      <c r="E30" s="7">
        <v>2</v>
      </c>
      <c r="F30" s="7">
        <v>2</v>
      </c>
      <c r="G30" s="157">
        <v>2016</v>
      </c>
      <c r="H30" s="7" t="s">
        <v>2357</v>
      </c>
      <c r="I30" s="6" t="s">
        <v>2306</v>
      </c>
      <c r="J30" s="6" t="s">
        <v>2307</v>
      </c>
      <c r="K30" s="7"/>
      <c r="L30" s="6" t="s">
        <v>2309</v>
      </c>
      <c r="M30" s="6"/>
      <c r="N30" s="6" t="s">
        <v>2358</v>
      </c>
    </row>
    <row r="31" spans="1:16">
      <c r="A31" s="3">
        <v>30</v>
      </c>
      <c r="B31" s="81" t="s">
        <v>67</v>
      </c>
      <c r="C31" s="6" t="s">
        <v>2299</v>
      </c>
      <c r="D31" s="7" t="s">
        <v>2395</v>
      </c>
      <c r="E31" s="7">
        <v>1</v>
      </c>
      <c r="F31" s="7"/>
      <c r="G31" s="157">
        <v>2016</v>
      </c>
      <c r="H31" s="7" t="s">
        <v>2396</v>
      </c>
      <c r="I31" s="166" t="s">
        <v>2306</v>
      </c>
      <c r="J31" s="6" t="s">
        <v>2307</v>
      </c>
      <c r="K31" s="165" t="s">
        <v>2397</v>
      </c>
      <c r="L31" s="6" t="s">
        <v>2309</v>
      </c>
      <c r="M31" s="3"/>
      <c r="N31" s="3" t="s">
        <v>2398</v>
      </c>
    </row>
    <row r="32" spans="1:16">
      <c r="A32" s="3">
        <v>31</v>
      </c>
      <c r="B32" s="81" t="s">
        <v>67</v>
      </c>
      <c r="C32" s="6" t="s">
        <v>2299</v>
      </c>
      <c r="D32" s="7" t="s">
        <v>2430</v>
      </c>
      <c r="E32" s="7"/>
      <c r="F32" s="7">
        <v>1</v>
      </c>
      <c r="G32" s="157">
        <v>2016</v>
      </c>
      <c r="H32" s="7" t="s">
        <v>2431</v>
      </c>
      <c r="I32" s="166" t="s">
        <v>2306</v>
      </c>
      <c r="J32" s="6" t="s">
        <v>2307</v>
      </c>
      <c r="K32" s="165" t="s">
        <v>2432</v>
      </c>
      <c r="L32" s="6" t="s">
        <v>2309</v>
      </c>
      <c r="M32" s="3"/>
      <c r="N32" s="3" t="s">
        <v>2433</v>
      </c>
    </row>
    <row r="33" spans="1:14" hidden="1">
      <c r="A33" s="3">
        <v>32</v>
      </c>
      <c r="B33" s="81" t="s">
        <v>67</v>
      </c>
      <c r="C33" s="6" t="s">
        <v>2385</v>
      </c>
      <c r="D33" s="7" t="s">
        <v>2443</v>
      </c>
      <c r="E33" s="7"/>
      <c r="F33" s="7">
        <v>1</v>
      </c>
      <c r="G33" s="157">
        <v>2016</v>
      </c>
      <c r="H33" s="7" t="s">
        <v>2444</v>
      </c>
      <c r="I33" s="166" t="s">
        <v>2306</v>
      </c>
      <c r="J33" s="6" t="s">
        <v>2307</v>
      </c>
      <c r="K33" s="165" t="s">
        <v>2445</v>
      </c>
      <c r="L33" s="6" t="s">
        <v>2309</v>
      </c>
      <c r="M33" s="3"/>
      <c r="N33" s="3" t="s">
        <v>2446</v>
      </c>
    </row>
    <row r="34" spans="1:14" hidden="1">
      <c r="A34" s="3">
        <v>33</v>
      </c>
      <c r="B34" s="81" t="s">
        <v>67</v>
      </c>
      <c r="C34" s="6" t="s">
        <v>2300</v>
      </c>
      <c r="D34" s="7" t="s">
        <v>2389</v>
      </c>
      <c r="E34" s="7">
        <v>1</v>
      </c>
      <c r="F34" s="7"/>
      <c r="G34" s="157">
        <v>2016</v>
      </c>
      <c r="H34" s="7" t="s">
        <v>2390</v>
      </c>
      <c r="I34" s="166" t="s">
        <v>2306</v>
      </c>
      <c r="J34" s="6" t="s">
        <v>2307</v>
      </c>
      <c r="K34" s="165">
        <v>350</v>
      </c>
      <c r="L34" s="6" t="s">
        <v>2309</v>
      </c>
      <c r="M34" s="3"/>
      <c r="N34" s="3" t="s">
        <v>2391</v>
      </c>
    </row>
    <row r="35" spans="1:14" ht="15.75" hidden="1">
      <c r="A35" s="3">
        <v>34</v>
      </c>
      <c r="B35" s="81" t="s">
        <v>67</v>
      </c>
      <c r="C35" s="6" t="s">
        <v>2315</v>
      </c>
      <c r="D35" s="193" t="s">
        <v>2348</v>
      </c>
      <c r="E35" s="7">
        <v>1</v>
      </c>
      <c r="F35" s="7"/>
      <c r="G35" s="157">
        <v>2016</v>
      </c>
      <c r="H35" s="164" t="s">
        <v>2349</v>
      </c>
      <c r="I35" s="6" t="s">
        <v>2306</v>
      </c>
      <c r="J35" s="6" t="s">
        <v>2307</v>
      </c>
      <c r="K35" s="7" t="s">
        <v>2350</v>
      </c>
      <c r="L35" s="6" t="s">
        <v>2309</v>
      </c>
      <c r="M35" s="6"/>
      <c r="N35" s="6" t="s">
        <v>2351</v>
      </c>
    </row>
    <row r="36" spans="1:14" hidden="1">
      <c r="A36" s="3">
        <v>35</v>
      </c>
      <c r="B36" s="81" t="s">
        <v>67</v>
      </c>
      <c r="C36" s="6" t="s">
        <v>2300</v>
      </c>
      <c r="D36" s="7" t="s">
        <v>2437</v>
      </c>
      <c r="E36" s="7">
        <v>1</v>
      </c>
      <c r="F36" s="7"/>
      <c r="G36" s="157">
        <v>2016</v>
      </c>
      <c r="H36" s="7" t="s">
        <v>2438</v>
      </c>
      <c r="I36" s="166" t="s">
        <v>2306</v>
      </c>
      <c r="J36" s="6" t="s">
        <v>2307</v>
      </c>
      <c r="K36" s="165">
        <v>362</v>
      </c>
      <c r="L36" s="6" t="s">
        <v>2309</v>
      </c>
      <c r="M36" s="3"/>
      <c r="N36" s="3" t="s">
        <v>2439</v>
      </c>
    </row>
    <row r="37" spans="1:14" ht="15.75" hidden="1">
      <c r="A37" s="3">
        <v>36</v>
      </c>
      <c r="B37" s="81" t="s">
        <v>67</v>
      </c>
      <c r="C37" s="6" t="s">
        <v>2300</v>
      </c>
      <c r="D37" s="162" t="s">
        <v>2329</v>
      </c>
      <c r="E37" s="7">
        <v>1</v>
      </c>
      <c r="F37" s="7"/>
      <c r="G37" s="157">
        <v>2016</v>
      </c>
      <c r="H37" s="7" t="s">
        <v>2330</v>
      </c>
      <c r="I37" s="6" t="s">
        <v>2306</v>
      </c>
      <c r="J37" s="6" t="s">
        <v>2307</v>
      </c>
      <c r="K37" s="7" t="s">
        <v>2331</v>
      </c>
      <c r="L37" s="6" t="s">
        <v>2309</v>
      </c>
      <c r="M37" s="6"/>
      <c r="N37" s="194" t="s">
        <v>2332</v>
      </c>
    </row>
    <row r="38" spans="1:14">
      <c r="A38" s="3">
        <v>37</v>
      </c>
      <c r="B38" s="81" t="s">
        <v>67</v>
      </c>
      <c r="C38" s="6" t="s">
        <v>2299</v>
      </c>
      <c r="D38" s="7" t="s">
        <v>2450</v>
      </c>
      <c r="E38" s="7">
        <v>1</v>
      </c>
      <c r="F38" s="7"/>
      <c r="G38" s="157">
        <v>2016</v>
      </c>
      <c r="H38" s="7" t="s">
        <v>2451</v>
      </c>
      <c r="I38" s="166" t="s">
        <v>2306</v>
      </c>
      <c r="J38" s="6" t="s">
        <v>2307</v>
      </c>
      <c r="K38" s="165">
        <v>366</v>
      </c>
      <c r="L38" s="6" t="s">
        <v>2309</v>
      </c>
      <c r="M38" s="3"/>
      <c r="N38" s="3" t="s">
        <v>2452</v>
      </c>
    </row>
    <row r="39" spans="1:14" hidden="1">
      <c r="A39" s="3">
        <v>38</v>
      </c>
      <c r="B39" s="81" t="s">
        <v>67</v>
      </c>
      <c r="C39" s="6" t="s">
        <v>2385</v>
      </c>
      <c r="D39" s="7" t="s">
        <v>2462</v>
      </c>
      <c r="E39" s="7"/>
      <c r="F39" s="7">
        <v>1</v>
      </c>
      <c r="G39" s="157">
        <v>2016</v>
      </c>
      <c r="H39" s="195" t="s">
        <v>2463</v>
      </c>
      <c r="I39" s="166" t="s">
        <v>2306</v>
      </c>
      <c r="J39" s="6" t="s">
        <v>2307</v>
      </c>
      <c r="K39" s="165" t="s">
        <v>2464</v>
      </c>
      <c r="L39" s="6" t="s">
        <v>2309</v>
      </c>
      <c r="M39" s="3"/>
      <c r="N39" s="3" t="s">
        <v>2465</v>
      </c>
    </row>
    <row r="40" spans="1:14" ht="15.75" hidden="1">
      <c r="A40" s="3">
        <v>39</v>
      </c>
      <c r="B40" s="81" t="s">
        <v>67</v>
      </c>
      <c r="C40" s="6" t="s">
        <v>2300</v>
      </c>
      <c r="D40" s="162" t="s">
        <v>2323</v>
      </c>
      <c r="E40" s="7">
        <v>1</v>
      </c>
      <c r="F40" s="7"/>
      <c r="G40" s="157">
        <v>2016</v>
      </c>
      <c r="H40" s="158" t="s">
        <v>2324</v>
      </c>
      <c r="I40" s="6" t="s">
        <v>2306</v>
      </c>
      <c r="J40" s="6" t="s">
        <v>2307</v>
      </c>
      <c r="K40" s="7">
        <v>330</v>
      </c>
      <c r="L40" s="6" t="s">
        <v>2309</v>
      </c>
      <c r="M40" s="6"/>
      <c r="N40" s="194" t="s">
        <v>2325</v>
      </c>
    </row>
    <row r="41" spans="1:14" hidden="1">
      <c r="A41" s="3">
        <v>40</v>
      </c>
      <c r="B41" s="81" t="s">
        <v>67</v>
      </c>
      <c r="C41" s="7" t="s">
        <v>2385</v>
      </c>
      <c r="D41" s="7" t="s">
        <v>2482</v>
      </c>
      <c r="E41" s="7">
        <v>1</v>
      </c>
      <c r="F41" s="7"/>
      <c r="G41" s="157">
        <v>2016</v>
      </c>
      <c r="H41" s="7" t="s">
        <v>2483</v>
      </c>
      <c r="I41" s="9" t="s">
        <v>2306</v>
      </c>
      <c r="J41" s="7" t="s">
        <v>2307</v>
      </c>
      <c r="K41" s="7">
        <v>376</v>
      </c>
      <c r="L41" s="7" t="s">
        <v>2309</v>
      </c>
      <c r="M41" s="7"/>
      <c r="N41" s="3" t="s">
        <v>2484</v>
      </c>
    </row>
    <row r="42" spans="1:14">
      <c r="A42" s="3">
        <v>41</v>
      </c>
      <c r="B42" s="81" t="s">
        <v>67</v>
      </c>
      <c r="C42" s="6" t="s">
        <v>2299</v>
      </c>
      <c r="D42" s="7" t="s">
        <v>2420</v>
      </c>
      <c r="E42" s="7">
        <v>1</v>
      </c>
      <c r="F42" s="7"/>
      <c r="G42" s="157">
        <v>2016</v>
      </c>
      <c r="H42" s="7" t="s">
        <v>2421</v>
      </c>
      <c r="I42" s="166" t="s">
        <v>2306</v>
      </c>
      <c r="J42" s="6" t="s">
        <v>2307</v>
      </c>
      <c r="K42" s="165">
        <v>358</v>
      </c>
      <c r="L42" s="6" t="s">
        <v>2309</v>
      </c>
      <c r="M42" s="3"/>
      <c r="N42" s="3" t="s">
        <v>2422</v>
      </c>
    </row>
    <row r="43" spans="1:14" hidden="1">
      <c r="A43" s="3">
        <v>42</v>
      </c>
      <c r="B43" s="81" t="s">
        <v>67</v>
      </c>
      <c r="C43" s="6" t="s">
        <v>2300</v>
      </c>
      <c r="D43" s="7" t="s">
        <v>2459</v>
      </c>
      <c r="E43" s="7"/>
      <c r="F43" s="7">
        <v>1</v>
      </c>
      <c r="G43" s="157">
        <v>2016</v>
      </c>
      <c r="H43" s="7" t="s">
        <v>2460</v>
      </c>
      <c r="I43" s="166" t="s">
        <v>2306</v>
      </c>
      <c r="J43" s="6" t="s">
        <v>2307</v>
      </c>
      <c r="K43" s="165">
        <v>369</v>
      </c>
      <c r="L43" s="6" t="s">
        <v>2309</v>
      </c>
      <c r="M43" s="3"/>
      <c r="N43" s="3" t="s">
        <v>2461</v>
      </c>
    </row>
    <row r="44" spans="1:14" ht="15.75" hidden="1">
      <c r="A44" s="3">
        <v>43</v>
      </c>
      <c r="B44" s="81" t="s">
        <v>67</v>
      </c>
      <c r="C44" s="6" t="s">
        <v>2315</v>
      </c>
      <c r="D44" s="162" t="s">
        <v>2326</v>
      </c>
      <c r="E44" s="7">
        <v>1</v>
      </c>
      <c r="F44" s="7"/>
      <c r="G44" s="157">
        <v>2016</v>
      </c>
      <c r="H44" s="158" t="s">
        <v>2327</v>
      </c>
      <c r="I44" s="6" t="s">
        <v>2306</v>
      </c>
      <c r="J44" s="6" t="s">
        <v>2307</v>
      </c>
      <c r="K44" s="7">
        <v>331</v>
      </c>
      <c r="L44" s="6" t="s">
        <v>2309</v>
      </c>
      <c r="M44" s="6"/>
      <c r="N44" s="194" t="s">
        <v>2328</v>
      </c>
    </row>
    <row r="45" spans="1:14">
      <c r="A45" s="3">
        <v>44</v>
      </c>
      <c r="B45" s="81" t="s">
        <v>67</v>
      </c>
      <c r="C45" s="6" t="s">
        <v>2299</v>
      </c>
      <c r="D45" s="7" t="s">
        <v>2434</v>
      </c>
      <c r="E45" s="7"/>
      <c r="F45" s="7">
        <v>1</v>
      </c>
      <c r="G45" s="157">
        <v>2016</v>
      </c>
      <c r="H45" s="7" t="s">
        <v>2435</v>
      </c>
      <c r="I45" s="166" t="s">
        <v>2306</v>
      </c>
      <c r="J45" s="6" t="s">
        <v>2307</v>
      </c>
      <c r="K45" s="165">
        <v>362</v>
      </c>
      <c r="L45" s="6" t="s">
        <v>2309</v>
      </c>
      <c r="M45" s="3"/>
      <c r="N45" s="3" t="s">
        <v>2436</v>
      </c>
    </row>
    <row r="46" spans="1:14" hidden="1">
      <c r="A46" s="3">
        <v>45</v>
      </c>
      <c r="B46" s="81" t="s">
        <v>67</v>
      </c>
      <c r="C46" s="6" t="s">
        <v>2385</v>
      </c>
      <c r="D46" s="7" t="s">
        <v>2456</v>
      </c>
      <c r="E46" s="7"/>
      <c r="F46" s="7">
        <v>1</v>
      </c>
      <c r="G46" s="157">
        <v>2016</v>
      </c>
      <c r="H46" s="7" t="s">
        <v>2457</v>
      </c>
      <c r="I46" s="166" t="s">
        <v>2306</v>
      </c>
      <c r="J46" s="6" t="s">
        <v>2307</v>
      </c>
      <c r="K46" s="165">
        <v>368</v>
      </c>
      <c r="L46" s="6" t="s">
        <v>2309</v>
      </c>
      <c r="M46" s="3"/>
      <c r="N46" s="3" t="s">
        <v>2458</v>
      </c>
    </row>
    <row r="47" spans="1:14">
      <c r="A47" s="3">
        <v>46</v>
      </c>
      <c r="B47" s="81" t="s">
        <v>67</v>
      </c>
      <c r="C47" s="6" t="s">
        <v>2299</v>
      </c>
      <c r="D47" s="7" t="s">
        <v>2416</v>
      </c>
      <c r="E47" s="3"/>
      <c r="F47" s="7">
        <v>1</v>
      </c>
      <c r="G47" s="157">
        <v>2016</v>
      </c>
      <c r="H47" s="7" t="s">
        <v>2417</v>
      </c>
      <c r="I47" s="166" t="s">
        <v>2306</v>
      </c>
      <c r="J47" s="6" t="s">
        <v>2307</v>
      </c>
      <c r="K47" s="165" t="s">
        <v>2418</v>
      </c>
      <c r="L47" s="6" t="s">
        <v>2309</v>
      </c>
      <c r="M47" s="3"/>
      <c r="N47" s="3" t="s">
        <v>2419</v>
      </c>
    </row>
    <row r="48" spans="1:14" hidden="1">
      <c r="A48" s="3">
        <v>47</v>
      </c>
      <c r="B48" s="81" t="s">
        <v>67</v>
      </c>
      <c r="C48" s="6" t="s">
        <v>2385</v>
      </c>
      <c r="D48" s="7" t="s">
        <v>2386</v>
      </c>
      <c r="E48" s="7"/>
      <c r="F48" s="7">
        <v>1</v>
      </c>
      <c r="G48" s="157">
        <v>2016</v>
      </c>
      <c r="H48" s="9" t="s">
        <v>2387</v>
      </c>
      <c r="I48" s="166" t="s">
        <v>2306</v>
      </c>
      <c r="J48" s="6" t="s">
        <v>2307</v>
      </c>
      <c r="K48" s="165">
        <v>349</v>
      </c>
      <c r="L48" s="6" t="s">
        <v>2309</v>
      </c>
      <c r="M48" s="3"/>
      <c r="N48" s="3" t="s">
        <v>2388</v>
      </c>
    </row>
    <row r="49" spans="1:14" hidden="1">
      <c r="A49" s="3">
        <v>48</v>
      </c>
      <c r="B49" s="81" t="s">
        <v>67</v>
      </c>
      <c r="C49" s="6" t="s">
        <v>2300</v>
      </c>
      <c r="D49" s="7" t="s">
        <v>2359</v>
      </c>
      <c r="E49" s="7"/>
      <c r="F49" s="7">
        <v>1</v>
      </c>
      <c r="G49" s="157">
        <v>2016</v>
      </c>
      <c r="H49" s="7" t="s">
        <v>2360</v>
      </c>
      <c r="I49" s="6" t="s">
        <v>2306</v>
      </c>
      <c r="J49" s="6" t="s">
        <v>2307</v>
      </c>
      <c r="K49" s="165"/>
      <c r="L49" s="6" t="s">
        <v>2309</v>
      </c>
      <c r="M49" s="3"/>
      <c r="N49" s="6" t="s">
        <v>2361</v>
      </c>
    </row>
    <row r="50" spans="1:14" hidden="1">
      <c r="A50" s="3">
        <v>49</v>
      </c>
      <c r="B50" s="81" t="s">
        <v>67</v>
      </c>
      <c r="C50" s="7" t="s">
        <v>2385</v>
      </c>
      <c r="D50" s="7" t="s">
        <v>2479</v>
      </c>
      <c r="E50" s="7"/>
      <c r="F50" s="7">
        <v>1</v>
      </c>
      <c r="G50" s="157">
        <v>2016</v>
      </c>
      <c r="H50" s="7" t="s">
        <v>2480</v>
      </c>
      <c r="I50" s="9" t="s">
        <v>2306</v>
      </c>
      <c r="J50" s="7" t="s">
        <v>2307</v>
      </c>
      <c r="K50" s="7">
        <v>376</v>
      </c>
      <c r="L50" s="7" t="s">
        <v>2309</v>
      </c>
      <c r="M50" s="7"/>
      <c r="N50" s="3" t="s">
        <v>2481</v>
      </c>
    </row>
    <row r="51" spans="1:14" hidden="1">
      <c r="A51" s="3">
        <v>50</v>
      </c>
      <c r="B51" s="81" t="s">
        <v>67</v>
      </c>
      <c r="C51" s="6" t="s">
        <v>2385</v>
      </c>
      <c r="D51" s="7" t="s">
        <v>2409</v>
      </c>
      <c r="E51" s="3"/>
      <c r="F51" s="7">
        <v>1</v>
      </c>
      <c r="G51" s="157">
        <v>2016</v>
      </c>
      <c r="H51" s="7" t="s">
        <v>2410</v>
      </c>
      <c r="I51" s="166" t="s">
        <v>2306</v>
      </c>
      <c r="J51" s="6" t="s">
        <v>2307</v>
      </c>
      <c r="K51" s="165">
        <v>356</v>
      </c>
      <c r="L51" s="6" t="s">
        <v>2309</v>
      </c>
      <c r="M51" s="3"/>
      <c r="N51" s="3" t="s">
        <v>2411</v>
      </c>
    </row>
    <row r="52" spans="1:14" ht="15.75" hidden="1">
      <c r="A52" s="3">
        <v>51</v>
      </c>
      <c r="B52" s="81" t="s">
        <v>67</v>
      </c>
      <c r="C52" s="6" t="s">
        <v>2315</v>
      </c>
      <c r="D52" s="162" t="s">
        <v>2344</v>
      </c>
      <c r="E52" s="7"/>
      <c r="F52" s="7">
        <v>1</v>
      </c>
      <c r="G52" s="157">
        <v>2016</v>
      </c>
      <c r="H52" s="7" t="s">
        <v>2345</v>
      </c>
      <c r="I52" s="6" t="s">
        <v>2306</v>
      </c>
      <c r="J52" s="6" t="s">
        <v>2307</v>
      </c>
      <c r="K52" s="7" t="s">
        <v>2346</v>
      </c>
      <c r="L52" s="6" t="s">
        <v>2309</v>
      </c>
      <c r="M52" s="6"/>
      <c r="N52" s="194" t="s">
        <v>2347</v>
      </c>
    </row>
    <row r="53" spans="1:14">
      <c r="A53" s="3">
        <v>52</v>
      </c>
      <c r="B53" s="81" t="s">
        <v>67</v>
      </c>
      <c r="C53" s="7" t="s">
        <v>2299</v>
      </c>
      <c r="D53" s="7" t="s">
        <v>2473</v>
      </c>
      <c r="E53" s="7">
        <v>1</v>
      </c>
      <c r="F53" s="7">
        <v>1</v>
      </c>
      <c r="G53" s="157">
        <v>2016</v>
      </c>
      <c r="H53" s="7" t="s">
        <v>2474</v>
      </c>
      <c r="I53" s="9" t="s">
        <v>2306</v>
      </c>
      <c r="J53" s="7" t="s">
        <v>2307</v>
      </c>
      <c r="K53" s="7">
        <v>374</v>
      </c>
      <c r="L53" s="7" t="s">
        <v>2309</v>
      </c>
      <c r="M53" s="7"/>
      <c r="N53" s="81" t="s">
        <v>2475</v>
      </c>
    </row>
    <row r="54" spans="1:14" hidden="1">
      <c r="A54" s="3">
        <v>53</v>
      </c>
      <c r="B54" s="81" t="s">
        <v>67</v>
      </c>
      <c r="C54" s="6" t="s">
        <v>2300</v>
      </c>
      <c r="D54" s="162" t="s">
        <v>2340</v>
      </c>
      <c r="E54" s="7"/>
      <c r="F54" s="7">
        <v>1</v>
      </c>
      <c r="G54" s="157">
        <v>2016</v>
      </c>
      <c r="H54" s="158" t="s">
        <v>2341</v>
      </c>
      <c r="I54" s="6" t="s">
        <v>2306</v>
      </c>
      <c r="J54" s="6" t="s">
        <v>2307</v>
      </c>
      <c r="K54" s="7" t="s">
        <v>2342</v>
      </c>
      <c r="L54" s="6" t="s">
        <v>2309</v>
      </c>
      <c r="M54" s="6"/>
      <c r="N54" s="6" t="s">
        <v>2343</v>
      </c>
    </row>
    <row r="55" spans="1:14" ht="15.75" hidden="1">
      <c r="A55" s="3">
        <v>54</v>
      </c>
      <c r="B55" s="81" t="s">
        <v>67</v>
      </c>
      <c r="C55" s="6" t="s">
        <v>2300</v>
      </c>
      <c r="D55" s="162" t="s">
        <v>2320</v>
      </c>
      <c r="E55" s="7"/>
      <c r="F55" s="7">
        <v>1</v>
      </c>
      <c r="G55" s="157">
        <v>2016</v>
      </c>
      <c r="H55" s="158" t="s">
        <v>2321</v>
      </c>
      <c r="I55" s="6" t="s">
        <v>2306</v>
      </c>
      <c r="J55" s="6" t="s">
        <v>2307</v>
      </c>
      <c r="K55" s="7">
        <v>329</v>
      </c>
      <c r="L55" s="6" t="s">
        <v>2309</v>
      </c>
      <c r="M55" s="6"/>
      <c r="N55" s="194" t="s">
        <v>2322</v>
      </c>
    </row>
    <row r="56" spans="1:14">
      <c r="A56" s="3">
        <v>55</v>
      </c>
      <c r="B56" s="81" t="s">
        <v>67</v>
      </c>
      <c r="C56" s="6" t="s">
        <v>2299</v>
      </c>
      <c r="D56" s="7" t="s">
        <v>2403</v>
      </c>
      <c r="E56" s="7">
        <v>1</v>
      </c>
      <c r="F56" s="7"/>
      <c r="G56" s="157">
        <v>2016</v>
      </c>
      <c r="H56" s="7" t="s">
        <v>2404</v>
      </c>
      <c r="I56" s="166" t="s">
        <v>2306</v>
      </c>
      <c r="J56" s="6" t="s">
        <v>2307</v>
      </c>
      <c r="K56" s="165" t="s">
        <v>2405</v>
      </c>
      <c r="L56" s="6" t="s">
        <v>2309</v>
      </c>
      <c r="M56" s="3"/>
      <c r="N56" s="3" t="s">
        <v>2406</v>
      </c>
    </row>
    <row r="57" spans="1:14" ht="15.75" hidden="1">
      <c r="A57" s="3">
        <v>56</v>
      </c>
      <c r="B57" s="81" t="s">
        <v>67</v>
      </c>
      <c r="C57" s="6" t="s">
        <v>2315</v>
      </c>
      <c r="D57" s="161" t="s">
        <v>2316</v>
      </c>
      <c r="E57" s="7">
        <v>1</v>
      </c>
      <c r="F57" s="7"/>
      <c r="G57" s="157">
        <v>2016</v>
      </c>
      <c r="H57" s="158" t="s">
        <v>2317</v>
      </c>
      <c r="I57" s="3"/>
      <c r="J57" s="6" t="s">
        <v>2307</v>
      </c>
      <c r="K57" s="7" t="s">
        <v>2318</v>
      </c>
      <c r="L57" s="6" t="s">
        <v>2309</v>
      </c>
      <c r="M57" s="6"/>
      <c r="N57" s="194" t="s">
        <v>2319</v>
      </c>
    </row>
    <row r="58" spans="1:14">
      <c r="A58" s="3">
        <v>57</v>
      </c>
      <c r="B58" s="81" t="s">
        <v>67</v>
      </c>
      <c r="C58" s="6" t="s">
        <v>2299</v>
      </c>
      <c r="D58" s="7" t="s">
        <v>2373</v>
      </c>
      <c r="E58" s="7">
        <v>1</v>
      </c>
      <c r="F58" s="7"/>
      <c r="G58" s="157">
        <v>2016</v>
      </c>
      <c r="H58" s="7" t="s">
        <v>2374</v>
      </c>
      <c r="I58" s="166" t="s">
        <v>2306</v>
      </c>
      <c r="J58" s="6" t="s">
        <v>2307</v>
      </c>
      <c r="K58" s="165" t="s">
        <v>2375</v>
      </c>
      <c r="L58" s="6" t="s">
        <v>2309</v>
      </c>
      <c r="M58" s="3"/>
      <c r="N58" s="3" t="s">
        <v>2376</v>
      </c>
    </row>
    <row r="59" spans="1:14" hidden="1">
      <c r="A59" s="3">
        <v>58</v>
      </c>
      <c r="B59" s="81" t="s">
        <v>67</v>
      </c>
      <c r="C59" s="7" t="s">
        <v>2385</v>
      </c>
      <c r="D59" s="7" t="s">
        <v>2476</v>
      </c>
      <c r="E59" s="7"/>
      <c r="F59" s="7">
        <v>1</v>
      </c>
      <c r="G59" s="157">
        <v>2016</v>
      </c>
      <c r="H59" s="7" t="s">
        <v>2477</v>
      </c>
      <c r="I59" s="9" t="s">
        <v>2306</v>
      </c>
      <c r="J59" s="7" t="s">
        <v>2307</v>
      </c>
      <c r="K59" s="7">
        <v>375</v>
      </c>
      <c r="L59" s="7" t="s">
        <v>2309</v>
      </c>
      <c r="M59" s="7"/>
      <c r="N59" s="3" t="s">
        <v>2478</v>
      </c>
    </row>
    <row r="60" spans="1:14">
      <c r="A60" s="3">
        <v>59</v>
      </c>
      <c r="B60" s="170" t="s">
        <v>67</v>
      </c>
      <c r="C60" s="171" t="s">
        <v>2299</v>
      </c>
      <c r="D60" s="196" t="s">
        <v>2485</v>
      </c>
      <c r="E60" s="196">
        <v>1</v>
      </c>
      <c r="F60" s="196"/>
      <c r="G60" s="157">
        <v>2016</v>
      </c>
      <c r="H60" s="196" t="s">
        <v>2407</v>
      </c>
      <c r="I60" s="172" t="s">
        <v>2306</v>
      </c>
      <c r="J60" s="171" t="s">
        <v>2307</v>
      </c>
      <c r="K60" s="173">
        <v>355</v>
      </c>
      <c r="L60" s="171" t="s">
        <v>2309</v>
      </c>
      <c r="M60" s="167"/>
      <c r="N60" s="3" t="s">
        <v>2408</v>
      </c>
    </row>
    <row r="61" spans="1:14" hidden="1">
      <c r="A61" s="3">
        <v>60</v>
      </c>
      <c r="B61" s="81" t="s">
        <v>67</v>
      </c>
      <c r="C61" s="6" t="s">
        <v>2385</v>
      </c>
      <c r="D61" s="7" t="s">
        <v>2440</v>
      </c>
      <c r="E61" s="7"/>
      <c r="F61" s="7">
        <v>1</v>
      </c>
      <c r="G61" s="157">
        <v>2016</v>
      </c>
      <c r="H61" s="7" t="s">
        <v>2441</v>
      </c>
      <c r="I61" s="166" t="s">
        <v>2306</v>
      </c>
      <c r="J61" s="6" t="s">
        <v>2307</v>
      </c>
      <c r="K61" s="165">
        <v>363</v>
      </c>
      <c r="L61" s="6" t="s">
        <v>2309</v>
      </c>
      <c r="M61" s="3"/>
      <c r="N61" s="3" t="s">
        <v>2442</v>
      </c>
    </row>
    <row r="62" spans="1:14" hidden="1">
      <c r="A62" s="3">
        <v>61</v>
      </c>
      <c r="B62" s="81" t="s">
        <v>67</v>
      </c>
      <c r="C62" s="6" t="s">
        <v>2300</v>
      </c>
      <c r="D62" s="165" t="s">
        <v>2311</v>
      </c>
      <c r="E62" s="7"/>
      <c r="F62" s="7">
        <v>1</v>
      </c>
      <c r="G62" s="157">
        <v>2016</v>
      </c>
      <c r="H62" s="158" t="s">
        <v>2312</v>
      </c>
      <c r="I62" s="6" t="s">
        <v>2306</v>
      </c>
      <c r="J62" s="6" t="s">
        <v>2307</v>
      </c>
      <c r="K62" s="7" t="s">
        <v>2313</v>
      </c>
      <c r="L62" s="6" t="s">
        <v>2309</v>
      </c>
      <c r="M62" s="159" t="s">
        <v>2310</v>
      </c>
      <c r="N62" s="6" t="s">
        <v>2314</v>
      </c>
    </row>
    <row r="63" spans="1:14">
      <c r="A63" s="3">
        <v>62</v>
      </c>
      <c r="B63" s="81" t="s">
        <v>67</v>
      </c>
      <c r="C63" s="6" t="s">
        <v>2299</v>
      </c>
      <c r="D63" s="7" t="s">
        <v>2381</v>
      </c>
      <c r="E63" s="7"/>
      <c r="F63" s="7">
        <v>1</v>
      </c>
      <c r="G63" s="157">
        <v>2016</v>
      </c>
      <c r="H63" s="7" t="s">
        <v>2382</v>
      </c>
      <c r="I63" s="166" t="s">
        <v>2306</v>
      </c>
      <c r="J63" s="6" t="s">
        <v>2307</v>
      </c>
      <c r="K63" s="165" t="s">
        <v>2383</v>
      </c>
      <c r="L63" s="6" t="s">
        <v>2309</v>
      </c>
      <c r="M63" s="3"/>
      <c r="N63" s="3" t="s">
        <v>2384</v>
      </c>
    </row>
    <row r="64" spans="1:14" hidden="1">
      <c r="A64" s="3">
        <v>63</v>
      </c>
      <c r="B64" s="81" t="s">
        <v>67</v>
      </c>
      <c r="C64" s="6" t="s">
        <v>2385</v>
      </c>
      <c r="D64" s="7" t="s">
        <v>2447</v>
      </c>
      <c r="E64" s="7">
        <v>1</v>
      </c>
      <c r="F64" s="7">
        <v>1</v>
      </c>
      <c r="G64" s="157">
        <v>2016</v>
      </c>
      <c r="H64" s="7" t="s">
        <v>2448</v>
      </c>
      <c r="I64" s="166" t="s">
        <v>2306</v>
      </c>
      <c r="J64" s="6" t="s">
        <v>2307</v>
      </c>
      <c r="K64" s="165">
        <v>365</v>
      </c>
      <c r="L64" s="6" t="s">
        <v>2309</v>
      </c>
      <c r="M64" s="3"/>
      <c r="N64" s="123" t="s">
        <v>2449</v>
      </c>
    </row>
    <row r="65" spans="1:14">
      <c r="A65" s="3">
        <v>64</v>
      </c>
      <c r="B65" s="81" t="s">
        <v>67</v>
      </c>
      <c r="C65" s="6" t="s">
        <v>2299</v>
      </c>
      <c r="D65" s="7" t="s">
        <v>2399</v>
      </c>
      <c r="E65" s="7">
        <v>1</v>
      </c>
      <c r="F65" s="7"/>
      <c r="G65" s="157">
        <v>2016</v>
      </c>
      <c r="H65" s="7" t="s">
        <v>2400</v>
      </c>
      <c r="I65" s="166" t="s">
        <v>2306</v>
      </c>
      <c r="J65" s="6" t="s">
        <v>2307</v>
      </c>
      <c r="K65" s="165" t="s">
        <v>2401</v>
      </c>
      <c r="L65" s="6" t="s">
        <v>2309</v>
      </c>
      <c r="M65" s="3"/>
      <c r="N65" s="3" t="s">
        <v>2402</v>
      </c>
    </row>
    <row r="66" spans="1:14" ht="15.75" hidden="1">
      <c r="A66" s="3">
        <v>65</v>
      </c>
      <c r="B66" s="81" t="s">
        <v>67</v>
      </c>
      <c r="C66" s="6" t="s">
        <v>2315</v>
      </c>
      <c r="D66" s="162" t="s">
        <v>2333</v>
      </c>
      <c r="E66" s="7"/>
      <c r="F66" s="7">
        <v>1</v>
      </c>
      <c r="G66" s="157">
        <v>2016</v>
      </c>
      <c r="H66" s="163" t="s">
        <v>2334</v>
      </c>
      <c r="I66" s="6" t="s">
        <v>2306</v>
      </c>
      <c r="J66" s="6" t="s">
        <v>2307</v>
      </c>
      <c r="K66" s="7" t="s">
        <v>2335</v>
      </c>
      <c r="L66" s="6" t="s">
        <v>2309</v>
      </c>
      <c r="M66" s="6"/>
      <c r="N66" s="197" t="s">
        <v>2336</v>
      </c>
    </row>
    <row r="67" spans="1:14">
      <c r="A67" s="3">
        <v>66</v>
      </c>
      <c r="B67" s="81" t="s">
        <v>67</v>
      </c>
      <c r="C67" s="81" t="s">
        <v>2302</v>
      </c>
      <c r="D67" s="156" t="s">
        <v>2304</v>
      </c>
      <c r="E67" s="7">
        <v>1</v>
      </c>
      <c r="F67" s="7">
        <v>1</v>
      </c>
      <c r="G67" s="157">
        <v>2016</v>
      </c>
      <c r="H67" s="158" t="s">
        <v>2305</v>
      </c>
      <c r="I67" s="81" t="s">
        <v>2306</v>
      </c>
      <c r="J67" s="81" t="s">
        <v>2307</v>
      </c>
      <c r="K67" s="7" t="s">
        <v>2308</v>
      </c>
      <c r="L67" s="81" t="s">
        <v>2309</v>
      </c>
      <c r="M67" s="159" t="s">
        <v>2310</v>
      </c>
      <c r="N67" s="3"/>
    </row>
    <row r="68" spans="1:14">
      <c r="A68" s="3">
        <v>67</v>
      </c>
      <c r="B68" s="81" t="s">
        <v>67</v>
      </c>
      <c r="C68" s="6" t="s">
        <v>2299</v>
      </c>
      <c r="D68" s="7" t="s">
        <v>2377</v>
      </c>
      <c r="E68" s="7">
        <v>1</v>
      </c>
      <c r="F68" s="7"/>
      <c r="G68" s="157">
        <v>2016</v>
      </c>
      <c r="H68" s="7" t="s">
        <v>2378</v>
      </c>
      <c r="I68" s="166" t="s">
        <v>2306</v>
      </c>
      <c r="J68" s="6" t="s">
        <v>2307</v>
      </c>
      <c r="K68" s="165" t="s">
        <v>2379</v>
      </c>
      <c r="L68" s="6" t="s">
        <v>2309</v>
      </c>
      <c r="M68" s="3"/>
      <c r="N68" s="6" t="s">
        <v>2380</v>
      </c>
    </row>
    <row r="69" spans="1:14">
      <c r="A69" s="3"/>
      <c r="B69" s="3"/>
      <c r="C69" s="3"/>
      <c r="D69" s="3"/>
      <c r="E69" s="3">
        <f>SUBTOTAL(109,Tabla1[Masculino])</f>
        <v>18</v>
      </c>
      <c r="F69" s="3">
        <f>SUBTOTAL(109,Tabla1[Femenino])</f>
        <v>15</v>
      </c>
      <c r="G69" s="45">
        <f>SUBTOTAL(101,Tabla1[Fecha])</f>
        <v>2015.5454545454545</v>
      </c>
      <c r="H69" s="3"/>
      <c r="I69" s="3"/>
      <c r="J69" s="3"/>
      <c r="K69" s="3"/>
      <c r="L69" s="3"/>
      <c r="M69" s="3"/>
      <c r="N69" s="3"/>
    </row>
    <row r="77" spans="1:14">
      <c r="G77" s="14">
        <f>AVERAGE(G2:G76)</f>
        <v>2015.6952861952861</v>
      </c>
    </row>
  </sheetData>
  <hyperlinks>
    <hyperlink ref="L17" r:id="rId1"/>
    <hyperlink ref="M67" r:id="rId2"/>
    <hyperlink ref="M62" r:id="rId3"/>
  </hyperlinks>
  <pageMargins left="0.7" right="0.7" top="0.75" bottom="0.75" header="0.3" footer="0.3"/>
  <pageSetup orientation="portrait"/>
  <tableParts count="1">
    <tablePart r:id="rId4"/>
  </tablePar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1"/>
  <sheetViews>
    <sheetView topLeftCell="A176" workbookViewId="0">
      <selection activeCell="C191" sqref="C191:D191"/>
    </sheetView>
  </sheetViews>
  <sheetFormatPr baseColWidth="10" defaultRowHeight="15"/>
  <cols>
    <col min="1" max="1" width="11.5703125" customWidth="1"/>
    <col min="3" max="4" width="12.140625" customWidth="1"/>
  </cols>
  <sheetData>
    <row r="1" spans="1:6" ht="15.75" thickBot="1">
      <c r="A1" s="305" t="s">
        <v>14</v>
      </c>
      <c r="B1" s="305" t="s">
        <v>2</v>
      </c>
      <c r="C1" s="305" t="s">
        <v>15</v>
      </c>
      <c r="D1" s="305" t="s">
        <v>16</v>
      </c>
      <c r="E1" s="305" t="s">
        <v>13</v>
      </c>
      <c r="F1" s="305" t="s">
        <v>4</v>
      </c>
    </row>
    <row r="2" spans="1:6" ht="15.75" thickBot="1">
      <c r="A2" s="364" t="s">
        <v>2302</v>
      </c>
      <c r="B2" s="364" t="s">
        <v>39</v>
      </c>
      <c r="C2" s="364">
        <v>1</v>
      </c>
      <c r="D2" s="364"/>
      <c r="E2" s="365">
        <v>2006</v>
      </c>
      <c r="F2" s="366" t="s">
        <v>2498</v>
      </c>
    </row>
    <row r="3" spans="1:6">
      <c r="A3" s="300" t="s">
        <v>2302</v>
      </c>
      <c r="B3" s="302" t="s">
        <v>49</v>
      </c>
      <c r="C3" s="302"/>
      <c r="D3" s="302">
        <v>1</v>
      </c>
      <c r="E3" s="301"/>
      <c r="F3" s="302" t="s">
        <v>50</v>
      </c>
    </row>
    <row r="4" spans="1:6">
      <c r="A4" s="300" t="s">
        <v>2303</v>
      </c>
      <c r="B4" s="300" t="s">
        <v>51</v>
      </c>
      <c r="C4" s="300">
        <v>1</v>
      </c>
      <c r="D4" s="300"/>
      <c r="E4" s="301"/>
      <c r="F4" s="302" t="s">
        <v>2499</v>
      </c>
    </row>
    <row r="5" spans="1:6">
      <c r="A5" s="300" t="s">
        <v>2303</v>
      </c>
      <c r="B5" s="300" t="s">
        <v>53</v>
      </c>
      <c r="C5" s="300"/>
      <c r="D5" s="300">
        <v>1</v>
      </c>
      <c r="E5" s="301"/>
      <c r="F5" s="302" t="s">
        <v>54</v>
      </c>
    </row>
    <row r="6" spans="1:6">
      <c r="A6" s="300" t="s">
        <v>2303</v>
      </c>
      <c r="B6" s="300" t="s">
        <v>55</v>
      </c>
      <c r="C6" s="300"/>
      <c r="D6" s="300">
        <v>1</v>
      </c>
      <c r="E6" s="301"/>
      <c r="F6" s="302" t="s">
        <v>56</v>
      </c>
    </row>
    <row r="7" spans="1:6">
      <c r="A7" s="300" t="s">
        <v>2302</v>
      </c>
      <c r="B7" s="300" t="s">
        <v>61</v>
      </c>
      <c r="C7" s="300">
        <v>1</v>
      </c>
      <c r="D7" s="300"/>
      <c r="E7" s="301"/>
      <c r="F7" s="302" t="s">
        <v>62</v>
      </c>
    </row>
    <row r="8" spans="1:6">
      <c r="A8" s="300" t="s">
        <v>2302</v>
      </c>
      <c r="B8" s="300" t="s">
        <v>992</v>
      </c>
      <c r="C8" s="300"/>
      <c r="D8" s="300">
        <v>1</v>
      </c>
      <c r="E8" s="301"/>
      <c r="F8" s="300" t="s">
        <v>993</v>
      </c>
    </row>
    <row r="9" spans="1:6">
      <c r="A9" s="303" t="s">
        <v>2299</v>
      </c>
      <c r="B9" s="296" t="s">
        <v>2365</v>
      </c>
      <c r="C9" s="296"/>
      <c r="D9" s="296">
        <v>1</v>
      </c>
      <c r="E9" s="304">
        <v>2016</v>
      </c>
      <c r="F9" s="296" t="s">
        <v>2366</v>
      </c>
    </row>
    <row r="10" spans="1:6">
      <c r="A10" s="303" t="s">
        <v>2299</v>
      </c>
      <c r="B10" s="296" t="s">
        <v>2423</v>
      </c>
      <c r="C10" s="296">
        <v>1</v>
      </c>
      <c r="D10" s="296"/>
      <c r="E10" s="304">
        <v>2016</v>
      </c>
      <c r="F10" s="296" t="s">
        <v>2424</v>
      </c>
    </row>
    <row r="11" spans="1:6">
      <c r="A11" s="303" t="s">
        <v>2299</v>
      </c>
      <c r="B11" s="296" t="s">
        <v>2466</v>
      </c>
      <c r="C11" s="296">
        <v>1</v>
      </c>
      <c r="D11" s="296">
        <v>1</v>
      </c>
      <c r="E11" s="304">
        <v>2016</v>
      </c>
      <c r="F11" s="296" t="s">
        <v>2467</v>
      </c>
    </row>
    <row r="12" spans="1:6">
      <c r="A12" s="303" t="s">
        <v>2299</v>
      </c>
      <c r="B12" s="296" t="s">
        <v>2392</v>
      </c>
      <c r="C12" s="296">
        <v>1</v>
      </c>
      <c r="D12" s="296">
        <v>1</v>
      </c>
      <c r="E12" s="304">
        <v>2016</v>
      </c>
      <c r="F12" s="296" t="s">
        <v>2393</v>
      </c>
    </row>
    <row r="13" spans="1:6">
      <c r="A13" s="303" t="s">
        <v>2299</v>
      </c>
      <c r="B13" s="296" t="s">
        <v>2453</v>
      </c>
      <c r="C13" s="296"/>
      <c r="D13" s="296">
        <v>1</v>
      </c>
      <c r="E13" s="304">
        <v>2016</v>
      </c>
      <c r="F13" s="296" t="s">
        <v>2454</v>
      </c>
    </row>
    <row r="14" spans="1:6">
      <c r="A14" s="303" t="s">
        <v>2299</v>
      </c>
      <c r="B14" s="296" t="s">
        <v>2469</v>
      </c>
      <c r="C14" s="296">
        <v>1</v>
      </c>
      <c r="D14" s="296"/>
      <c r="E14" s="304">
        <v>2016</v>
      </c>
      <c r="F14" s="296" t="s">
        <v>2470</v>
      </c>
    </row>
    <row r="15" spans="1:6">
      <c r="A15" s="303" t="s">
        <v>2299</v>
      </c>
      <c r="B15" s="296" t="s">
        <v>2369</v>
      </c>
      <c r="C15" s="296">
        <v>1</v>
      </c>
      <c r="D15" s="296">
        <v>1</v>
      </c>
      <c r="E15" s="304">
        <v>2016</v>
      </c>
      <c r="F15" s="296" t="s">
        <v>2370</v>
      </c>
    </row>
    <row r="16" spans="1:6">
      <c r="A16" s="303" t="s">
        <v>2299</v>
      </c>
      <c r="B16" s="296" t="s">
        <v>2395</v>
      </c>
      <c r="C16" s="296">
        <v>1</v>
      </c>
      <c r="D16" s="296"/>
      <c r="E16" s="304">
        <v>2016</v>
      </c>
      <c r="F16" s="296" t="s">
        <v>2396</v>
      </c>
    </row>
    <row r="17" spans="1:6">
      <c r="A17" s="303" t="s">
        <v>2299</v>
      </c>
      <c r="B17" s="296" t="s">
        <v>2430</v>
      </c>
      <c r="C17" s="296"/>
      <c r="D17" s="296">
        <v>1</v>
      </c>
      <c r="E17" s="304">
        <v>2016</v>
      </c>
      <c r="F17" s="296" t="s">
        <v>2431</v>
      </c>
    </row>
    <row r="18" spans="1:6">
      <c r="A18" s="303" t="s">
        <v>2299</v>
      </c>
      <c r="B18" s="296" t="s">
        <v>2450</v>
      </c>
      <c r="C18" s="296">
        <v>1</v>
      </c>
      <c r="D18" s="296"/>
      <c r="E18" s="304">
        <v>2016</v>
      </c>
      <c r="F18" s="296" t="s">
        <v>2451</v>
      </c>
    </row>
    <row r="19" spans="1:6">
      <c r="A19" s="303" t="s">
        <v>2299</v>
      </c>
      <c r="B19" s="296" t="s">
        <v>2420</v>
      </c>
      <c r="C19" s="296">
        <v>1</v>
      </c>
      <c r="D19" s="296"/>
      <c r="E19" s="304">
        <v>2016</v>
      </c>
      <c r="F19" s="296" t="s">
        <v>2421</v>
      </c>
    </row>
    <row r="20" spans="1:6">
      <c r="A20" s="303" t="s">
        <v>2299</v>
      </c>
      <c r="B20" s="296" t="s">
        <v>2434</v>
      </c>
      <c r="C20" s="296"/>
      <c r="D20" s="296">
        <v>1</v>
      </c>
      <c r="E20" s="304">
        <v>2016</v>
      </c>
      <c r="F20" s="296" t="s">
        <v>2435</v>
      </c>
    </row>
    <row r="21" spans="1:6">
      <c r="A21" s="303" t="s">
        <v>2299</v>
      </c>
      <c r="B21" s="296" t="s">
        <v>2416</v>
      </c>
      <c r="C21" s="300"/>
      <c r="D21" s="296">
        <v>1</v>
      </c>
      <c r="E21" s="304">
        <v>2016</v>
      </c>
      <c r="F21" s="296" t="s">
        <v>2417</v>
      </c>
    </row>
    <row r="22" spans="1:6">
      <c r="A22" s="296" t="s">
        <v>2299</v>
      </c>
      <c r="B22" s="296" t="s">
        <v>2473</v>
      </c>
      <c r="C22" s="296">
        <v>1</v>
      </c>
      <c r="D22" s="296">
        <v>1</v>
      </c>
      <c r="E22" s="304">
        <v>2016</v>
      </c>
      <c r="F22" s="296" t="s">
        <v>2474</v>
      </c>
    </row>
    <row r="23" spans="1:6">
      <c r="A23" s="303" t="s">
        <v>2299</v>
      </c>
      <c r="B23" s="296" t="s">
        <v>2403</v>
      </c>
      <c r="C23" s="296">
        <v>1</v>
      </c>
      <c r="D23" s="296"/>
      <c r="E23" s="304">
        <v>2016</v>
      </c>
      <c r="F23" s="296" t="s">
        <v>2404</v>
      </c>
    </row>
    <row r="24" spans="1:6">
      <c r="A24" s="303" t="s">
        <v>2299</v>
      </c>
      <c r="B24" s="296" t="s">
        <v>2373</v>
      </c>
      <c r="C24" s="296">
        <v>1</v>
      </c>
      <c r="D24" s="296"/>
      <c r="E24" s="304">
        <v>2016</v>
      </c>
      <c r="F24" s="296" t="s">
        <v>2374</v>
      </c>
    </row>
    <row r="25" spans="1:6">
      <c r="A25" s="303" t="s">
        <v>2299</v>
      </c>
      <c r="B25" s="296" t="s">
        <v>2485</v>
      </c>
      <c r="C25" s="296">
        <v>1</v>
      </c>
      <c r="D25" s="296"/>
      <c r="E25" s="304">
        <v>2016</v>
      </c>
      <c r="F25" s="296" t="s">
        <v>2407</v>
      </c>
    </row>
    <row r="26" spans="1:6">
      <c r="A26" s="303" t="s">
        <v>2299</v>
      </c>
      <c r="B26" s="296" t="s">
        <v>2381</v>
      </c>
      <c r="C26" s="296"/>
      <c r="D26" s="296">
        <v>1</v>
      </c>
      <c r="E26" s="304">
        <v>2016</v>
      </c>
      <c r="F26" s="296" t="s">
        <v>2382</v>
      </c>
    </row>
    <row r="27" spans="1:6">
      <c r="A27" s="303" t="s">
        <v>2299</v>
      </c>
      <c r="B27" s="296" t="s">
        <v>2399</v>
      </c>
      <c r="C27" s="296">
        <v>1</v>
      </c>
      <c r="D27" s="296"/>
      <c r="E27" s="304">
        <v>2016</v>
      </c>
      <c r="F27" s="296" t="s">
        <v>2400</v>
      </c>
    </row>
    <row r="28" spans="1:6">
      <c r="A28" s="304" t="s">
        <v>2302</v>
      </c>
      <c r="B28" s="296" t="s">
        <v>2304</v>
      </c>
      <c r="C28" s="296">
        <v>1</v>
      </c>
      <c r="D28" s="296">
        <v>1</v>
      </c>
      <c r="E28" s="304">
        <v>2016</v>
      </c>
      <c r="F28" s="296" t="s">
        <v>2305</v>
      </c>
    </row>
    <row r="29" spans="1:6">
      <c r="A29" s="303" t="s">
        <v>2299</v>
      </c>
      <c r="B29" s="296" t="s">
        <v>2377</v>
      </c>
      <c r="C29" s="296">
        <v>1</v>
      </c>
      <c r="D29" s="296"/>
      <c r="E29" s="304">
        <v>2016</v>
      </c>
      <c r="F29" s="296" t="s">
        <v>2378</v>
      </c>
    </row>
    <row r="30" spans="1:6">
      <c r="A30" s="305" t="s">
        <v>1904</v>
      </c>
      <c r="B30" s="305" t="s">
        <v>1905</v>
      </c>
      <c r="C30" s="305">
        <v>1</v>
      </c>
      <c r="D30" s="305"/>
      <c r="E30" s="305">
        <v>2009</v>
      </c>
      <c r="F30" s="305" t="s">
        <v>1906</v>
      </c>
    </row>
    <row r="31" spans="1:6">
      <c r="A31" s="305" t="s">
        <v>1904</v>
      </c>
      <c r="B31" s="305" t="s">
        <v>1912</v>
      </c>
      <c r="C31" s="305"/>
      <c r="D31" s="305">
        <v>1</v>
      </c>
      <c r="E31" s="305">
        <v>2014</v>
      </c>
      <c r="F31" s="305" t="s">
        <v>1913</v>
      </c>
    </row>
    <row r="32" spans="1:6">
      <c r="A32" s="305" t="s">
        <v>1904</v>
      </c>
      <c r="B32" s="305" t="s">
        <v>1919</v>
      </c>
      <c r="C32" s="305">
        <v>1</v>
      </c>
      <c r="D32" s="305"/>
      <c r="E32" s="305">
        <v>2014</v>
      </c>
      <c r="F32" s="305" t="s">
        <v>1920</v>
      </c>
    </row>
    <row r="33" spans="1:6">
      <c r="A33" s="305" t="s">
        <v>1904</v>
      </c>
      <c r="B33" s="305" t="s">
        <v>1931</v>
      </c>
      <c r="C33" s="305">
        <v>1</v>
      </c>
      <c r="D33" s="305"/>
      <c r="E33" s="305">
        <v>2010</v>
      </c>
      <c r="F33" s="305" t="s">
        <v>1932</v>
      </c>
    </row>
    <row r="34" spans="1:6">
      <c r="A34" s="305" t="s">
        <v>1904</v>
      </c>
      <c r="B34" s="305" t="s">
        <v>1938</v>
      </c>
      <c r="C34" s="305"/>
      <c r="D34" s="305">
        <v>1</v>
      </c>
      <c r="E34" s="305">
        <v>2010</v>
      </c>
      <c r="F34" s="305" t="s">
        <v>1939</v>
      </c>
    </row>
    <row r="35" spans="1:6">
      <c r="A35" s="305" t="s">
        <v>1904</v>
      </c>
      <c r="B35" s="305" t="s">
        <v>1942</v>
      </c>
      <c r="C35" s="305">
        <v>1</v>
      </c>
      <c r="D35" s="305"/>
      <c r="E35" s="305">
        <v>2010</v>
      </c>
      <c r="F35" s="305" t="s">
        <v>1943</v>
      </c>
    </row>
    <row r="36" spans="1:6">
      <c r="A36" s="305" t="s">
        <v>1904</v>
      </c>
      <c r="B36" s="305" t="s">
        <v>1969</v>
      </c>
      <c r="C36" s="305"/>
      <c r="D36" s="305">
        <v>1</v>
      </c>
      <c r="E36" s="305">
        <v>2009</v>
      </c>
      <c r="F36" s="305" t="s">
        <v>1970</v>
      </c>
    </row>
    <row r="37" spans="1:6">
      <c r="A37" s="307" t="s">
        <v>2302</v>
      </c>
      <c r="B37" s="308" t="s">
        <v>78</v>
      </c>
      <c r="C37" s="308"/>
      <c r="D37" s="308">
        <v>1</v>
      </c>
      <c r="E37" s="308">
        <v>2015</v>
      </c>
      <c r="F37" s="308" t="s">
        <v>79</v>
      </c>
    </row>
    <row r="38" spans="1:6">
      <c r="A38" s="307" t="s">
        <v>2302</v>
      </c>
      <c r="B38" s="308" t="s">
        <v>102</v>
      </c>
      <c r="C38" s="308">
        <v>1</v>
      </c>
      <c r="D38" s="308"/>
      <c r="E38" s="308">
        <v>2015</v>
      </c>
      <c r="F38" s="308" t="s">
        <v>103</v>
      </c>
    </row>
    <row r="39" spans="1:6">
      <c r="A39" s="308" t="s">
        <v>2302</v>
      </c>
      <c r="B39" s="308" t="s">
        <v>124</v>
      </c>
      <c r="C39" s="308">
        <v>1</v>
      </c>
      <c r="D39" s="308"/>
      <c r="E39" s="308">
        <v>2011</v>
      </c>
      <c r="F39" s="308" t="s">
        <v>125</v>
      </c>
    </row>
    <row r="40" spans="1:6">
      <c r="A40" s="308" t="s">
        <v>2302</v>
      </c>
      <c r="B40" s="308" t="s">
        <v>126</v>
      </c>
      <c r="C40" s="308">
        <v>1</v>
      </c>
      <c r="D40" s="308"/>
      <c r="E40" s="308">
        <v>2000</v>
      </c>
      <c r="F40" s="308" t="s">
        <v>127</v>
      </c>
    </row>
    <row r="41" spans="1:6">
      <c r="A41" s="308" t="s">
        <v>2302</v>
      </c>
      <c r="B41" s="308" t="s">
        <v>128</v>
      </c>
      <c r="C41" s="308">
        <v>1</v>
      </c>
      <c r="D41" s="308"/>
      <c r="E41" s="308">
        <v>2013</v>
      </c>
      <c r="F41" s="308" t="s">
        <v>2500</v>
      </c>
    </row>
    <row r="42" spans="1:6">
      <c r="A42" s="308" t="s">
        <v>2302</v>
      </c>
      <c r="B42" s="308" t="s">
        <v>134</v>
      </c>
      <c r="C42" s="308"/>
      <c r="D42" s="308"/>
      <c r="E42" s="308">
        <v>1994</v>
      </c>
      <c r="F42" s="308" t="s">
        <v>135</v>
      </c>
    </row>
    <row r="43" spans="1:6">
      <c r="A43" s="308" t="s">
        <v>2302</v>
      </c>
      <c r="B43" s="308" t="s">
        <v>142</v>
      </c>
      <c r="C43" s="308">
        <v>1</v>
      </c>
      <c r="D43" s="308"/>
      <c r="E43" s="308">
        <v>1995</v>
      </c>
      <c r="F43" s="308" t="s">
        <v>143</v>
      </c>
    </row>
    <row r="44" spans="1:6">
      <c r="A44" s="308" t="s">
        <v>2302</v>
      </c>
      <c r="B44" s="308" t="s">
        <v>1694</v>
      </c>
      <c r="C44" s="308">
        <v>1</v>
      </c>
      <c r="D44" s="308"/>
      <c r="E44" s="308">
        <v>1988</v>
      </c>
      <c r="F44" s="308" t="s">
        <v>154</v>
      </c>
    </row>
    <row r="45" spans="1:6">
      <c r="A45" s="308" t="s">
        <v>2302</v>
      </c>
      <c r="B45" s="308" t="s">
        <v>164</v>
      </c>
      <c r="C45" s="308">
        <v>1</v>
      </c>
      <c r="D45" s="308"/>
      <c r="E45" s="308">
        <v>1984</v>
      </c>
      <c r="F45" s="308" t="s">
        <v>165</v>
      </c>
    </row>
    <row r="46" spans="1:6">
      <c r="A46" s="308" t="s">
        <v>2302</v>
      </c>
      <c r="B46" s="308" t="s">
        <v>168</v>
      </c>
      <c r="C46" s="308"/>
      <c r="D46" s="308">
        <v>1</v>
      </c>
      <c r="E46" s="308">
        <v>2016</v>
      </c>
      <c r="F46" s="308" t="s">
        <v>169</v>
      </c>
    </row>
    <row r="47" spans="1:6">
      <c r="A47" s="308" t="s">
        <v>2302</v>
      </c>
      <c r="B47" s="308" t="s">
        <v>174</v>
      </c>
      <c r="C47" s="308">
        <v>1</v>
      </c>
      <c r="D47" s="308"/>
      <c r="E47" s="308">
        <v>2014</v>
      </c>
      <c r="F47" s="308" t="s">
        <v>175</v>
      </c>
    </row>
    <row r="48" spans="1:6">
      <c r="A48" s="308" t="s">
        <v>2302</v>
      </c>
      <c r="B48" s="308" t="s">
        <v>179</v>
      </c>
      <c r="C48" s="308"/>
      <c r="D48" s="308">
        <v>1</v>
      </c>
      <c r="E48" s="308">
        <v>2006</v>
      </c>
      <c r="F48" s="308" t="s">
        <v>2501</v>
      </c>
    </row>
    <row r="49" spans="1:6">
      <c r="A49" s="308" t="s">
        <v>2302</v>
      </c>
      <c r="B49" s="308" t="s">
        <v>192</v>
      </c>
      <c r="C49" s="308">
        <v>1</v>
      </c>
      <c r="D49" s="308"/>
      <c r="E49" s="308">
        <v>2005</v>
      </c>
      <c r="F49" s="308" t="s">
        <v>193</v>
      </c>
    </row>
    <row r="50" spans="1:6">
      <c r="A50" s="308" t="s">
        <v>2302</v>
      </c>
      <c r="B50" s="308" t="s">
        <v>203</v>
      </c>
      <c r="C50" s="308">
        <v>1</v>
      </c>
      <c r="D50" s="308"/>
      <c r="E50" s="308">
        <v>2001</v>
      </c>
      <c r="F50" s="308" t="s">
        <v>2502</v>
      </c>
    </row>
    <row r="51" spans="1:6">
      <c r="A51" s="308" t="s">
        <v>2302</v>
      </c>
      <c r="B51" s="308" t="s">
        <v>207</v>
      </c>
      <c r="C51" s="308">
        <v>1</v>
      </c>
      <c r="D51" s="308"/>
      <c r="E51" s="308">
        <v>2001</v>
      </c>
      <c r="F51" s="308" t="s">
        <v>208</v>
      </c>
    </row>
    <row r="52" spans="1:6">
      <c r="A52" s="308" t="s">
        <v>2302</v>
      </c>
      <c r="B52" s="308" t="s">
        <v>209</v>
      </c>
      <c r="C52" s="308"/>
      <c r="D52" s="308">
        <v>1</v>
      </c>
      <c r="E52" s="308">
        <v>2001</v>
      </c>
      <c r="F52" s="308" t="s">
        <v>210</v>
      </c>
    </row>
    <row r="53" spans="1:6">
      <c r="A53" s="308" t="s">
        <v>2302</v>
      </c>
      <c r="B53" s="309" t="s">
        <v>188</v>
      </c>
      <c r="C53" s="309"/>
      <c r="D53" s="309">
        <v>1</v>
      </c>
      <c r="E53" s="308">
        <v>2000</v>
      </c>
      <c r="F53" s="308" t="s">
        <v>215</v>
      </c>
    </row>
    <row r="54" spans="1:6">
      <c r="A54" s="308" t="s">
        <v>2302</v>
      </c>
      <c r="B54" s="308" t="s">
        <v>216</v>
      </c>
      <c r="C54" s="308"/>
      <c r="D54" s="308">
        <v>1</v>
      </c>
      <c r="E54" s="308">
        <v>1998</v>
      </c>
      <c r="F54" s="308" t="s">
        <v>217</v>
      </c>
    </row>
    <row r="55" spans="1:6">
      <c r="A55" s="308" t="s">
        <v>2302</v>
      </c>
      <c r="B55" s="308" t="s">
        <v>232</v>
      </c>
      <c r="C55" s="308">
        <v>1</v>
      </c>
      <c r="D55" s="308"/>
      <c r="E55" s="308">
        <v>1995</v>
      </c>
      <c r="F55" s="308" t="s">
        <v>233</v>
      </c>
    </row>
    <row r="56" spans="1:6">
      <c r="A56" s="308" t="s">
        <v>2302</v>
      </c>
      <c r="B56" s="308" t="s">
        <v>234</v>
      </c>
      <c r="C56" s="308"/>
      <c r="D56" s="308">
        <v>1</v>
      </c>
      <c r="E56" s="308">
        <v>1992</v>
      </c>
      <c r="F56" s="308" t="s">
        <v>235</v>
      </c>
    </row>
    <row r="57" spans="1:6">
      <c r="A57" s="308" t="s">
        <v>2302</v>
      </c>
      <c r="B57" s="308" t="s">
        <v>236</v>
      </c>
      <c r="C57" s="308">
        <v>1</v>
      </c>
      <c r="D57" s="308"/>
      <c r="E57" s="308">
        <v>1989</v>
      </c>
      <c r="F57" s="308" t="s">
        <v>2503</v>
      </c>
    </row>
    <row r="58" spans="1:6">
      <c r="A58" s="308" t="s">
        <v>2302</v>
      </c>
      <c r="B58" s="308" t="s">
        <v>244</v>
      </c>
      <c r="C58" s="308"/>
      <c r="D58" s="308">
        <v>1</v>
      </c>
      <c r="E58" s="308">
        <v>1993</v>
      </c>
      <c r="F58" s="308" t="s">
        <v>245</v>
      </c>
    </row>
    <row r="59" spans="1:6">
      <c r="A59" s="308" t="s">
        <v>2302</v>
      </c>
      <c r="B59" s="308" t="s">
        <v>246</v>
      </c>
      <c r="C59" s="308">
        <v>1</v>
      </c>
      <c r="D59" s="308"/>
      <c r="E59" s="308">
        <v>2012</v>
      </c>
      <c r="F59" s="308" t="s">
        <v>247</v>
      </c>
    </row>
    <row r="60" spans="1:6">
      <c r="A60" s="308" t="s">
        <v>2302</v>
      </c>
      <c r="B60" s="308" t="s">
        <v>252</v>
      </c>
      <c r="C60" s="308">
        <v>1</v>
      </c>
      <c r="D60" s="308"/>
      <c r="E60" s="308">
        <v>1992</v>
      </c>
      <c r="F60" s="308" t="s">
        <v>253</v>
      </c>
    </row>
    <row r="61" spans="1:6">
      <c r="A61" s="308" t="s">
        <v>2302</v>
      </c>
      <c r="B61" s="308" t="s">
        <v>262</v>
      </c>
      <c r="C61" s="308">
        <v>1</v>
      </c>
      <c r="D61" s="308"/>
      <c r="E61" s="308">
        <v>2012</v>
      </c>
      <c r="F61" s="308" t="s">
        <v>263</v>
      </c>
    </row>
    <row r="62" spans="1:6">
      <c r="A62" s="308" t="s">
        <v>2302</v>
      </c>
      <c r="B62" s="308" t="s">
        <v>264</v>
      </c>
      <c r="C62" s="308">
        <v>1</v>
      </c>
      <c r="D62" s="308"/>
      <c r="E62" s="308">
        <v>1987</v>
      </c>
      <c r="F62" s="308" t="s">
        <v>265</v>
      </c>
    </row>
    <row r="63" spans="1:6">
      <c r="A63" s="308" t="s">
        <v>2302</v>
      </c>
      <c r="B63" s="308" t="s">
        <v>273</v>
      </c>
      <c r="C63" s="308">
        <v>1</v>
      </c>
      <c r="D63" s="308"/>
      <c r="E63" s="308">
        <v>2015</v>
      </c>
      <c r="F63" s="308" t="s">
        <v>274</v>
      </c>
    </row>
    <row r="64" spans="1:6">
      <c r="A64" s="308" t="s">
        <v>2302</v>
      </c>
      <c r="B64" s="308" t="s">
        <v>279</v>
      </c>
      <c r="C64" s="308">
        <v>1</v>
      </c>
      <c r="D64" s="308"/>
      <c r="E64" s="308">
        <v>1988</v>
      </c>
      <c r="F64" s="308" t="s">
        <v>280</v>
      </c>
    </row>
    <row r="65" spans="1:6">
      <c r="A65" s="308" t="s">
        <v>2302</v>
      </c>
      <c r="B65" s="308" t="s">
        <v>281</v>
      </c>
      <c r="C65" s="308">
        <v>1</v>
      </c>
      <c r="D65" s="308"/>
      <c r="E65" s="308">
        <v>1997</v>
      </c>
      <c r="F65" s="308" t="s">
        <v>282</v>
      </c>
    </row>
    <row r="66" spans="1:6">
      <c r="A66" s="308" t="s">
        <v>2302</v>
      </c>
      <c r="B66" s="308" t="s">
        <v>283</v>
      </c>
      <c r="C66" s="308">
        <v>1</v>
      </c>
      <c r="D66" s="308"/>
      <c r="E66" s="308">
        <v>1986</v>
      </c>
      <c r="F66" s="308" t="s">
        <v>284</v>
      </c>
    </row>
    <row r="67" spans="1:6">
      <c r="A67" s="308" t="s">
        <v>2302</v>
      </c>
      <c r="B67" s="308" t="s">
        <v>207</v>
      </c>
      <c r="C67" s="308">
        <v>1</v>
      </c>
      <c r="D67" s="308"/>
      <c r="E67" s="308">
        <v>2003</v>
      </c>
      <c r="F67" s="308" t="s">
        <v>287</v>
      </c>
    </row>
    <row r="68" spans="1:6">
      <c r="A68" s="308" t="s">
        <v>2302</v>
      </c>
      <c r="B68" s="308" t="s">
        <v>288</v>
      </c>
      <c r="C68" s="308">
        <v>1</v>
      </c>
      <c r="D68" s="308"/>
      <c r="E68" s="308">
        <v>2007</v>
      </c>
      <c r="F68" s="308" t="s">
        <v>289</v>
      </c>
    </row>
    <row r="69" spans="1:6">
      <c r="A69" s="308" t="s">
        <v>2302</v>
      </c>
      <c r="B69" s="308" t="s">
        <v>290</v>
      </c>
      <c r="C69" s="308">
        <v>1</v>
      </c>
      <c r="D69" s="308"/>
      <c r="E69" s="308">
        <v>1998</v>
      </c>
      <c r="F69" s="308" t="s">
        <v>291</v>
      </c>
    </row>
    <row r="70" spans="1:6">
      <c r="A70" s="308" t="s">
        <v>2302</v>
      </c>
      <c r="B70" s="308" t="s">
        <v>294</v>
      </c>
      <c r="C70" s="308"/>
      <c r="D70" s="308">
        <v>1</v>
      </c>
      <c r="E70" s="308">
        <v>1988</v>
      </c>
      <c r="F70" s="308" t="s">
        <v>295</v>
      </c>
    </row>
    <row r="71" spans="1:6">
      <c r="A71" s="308" t="s">
        <v>2302</v>
      </c>
      <c r="B71" s="308" t="s">
        <v>310</v>
      </c>
      <c r="C71" s="308">
        <v>1</v>
      </c>
      <c r="D71" s="308"/>
      <c r="E71" s="308">
        <v>1995</v>
      </c>
      <c r="F71" s="308" t="s">
        <v>311</v>
      </c>
    </row>
    <row r="72" spans="1:6">
      <c r="A72" s="308" t="s">
        <v>2302</v>
      </c>
      <c r="B72" s="308" t="s">
        <v>315</v>
      </c>
      <c r="C72" s="308">
        <v>1</v>
      </c>
      <c r="D72" s="308"/>
      <c r="E72" s="308">
        <v>1980</v>
      </c>
      <c r="F72" s="308" t="s">
        <v>316</v>
      </c>
    </row>
    <row r="73" spans="1:6">
      <c r="A73" s="308" t="s">
        <v>2302</v>
      </c>
      <c r="B73" s="308" t="s">
        <v>203</v>
      </c>
      <c r="C73" s="308">
        <v>1</v>
      </c>
      <c r="D73" s="308"/>
      <c r="E73" s="308">
        <v>1988</v>
      </c>
      <c r="F73" s="308" t="s">
        <v>332</v>
      </c>
    </row>
    <row r="74" spans="1:6">
      <c r="A74" s="308" t="s">
        <v>2302</v>
      </c>
      <c r="B74" s="308" t="s">
        <v>341</v>
      </c>
      <c r="C74" s="308">
        <v>1</v>
      </c>
      <c r="D74" s="308"/>
      <c r="E74" s="308">
        <v>1992</v>
      </c>
      <c r="F74" s="308" t="s">
        <v>342</v>
      </c>
    </row>
    <row r="75" spans="1:6">
      <c r="A75" s="308" t="s">
        <v>2302</v>
      </c>
      <c r="B75" s="308" t="s">
        <v>345</v>
      </c>
      <c r="C75" s="308"/>
      <c r="D75" s="308">
        <v>1</v>
      </c>
      <c r="E75" s="308">
        <v>1989</v>
      </c>
      <c r="F75" s="308" t="s">
        <v>346</v>
      </c>
    </row>
    <row r="76" spans="1:6">
      <c r="A76" s="308" t="s">
        <v>2302</v>
      </c>
      <c r="B76" s="308" t="s">
        <v>347</v>
      </c>
      <c r="C76" s="308">
        <v>1</v>
      </c>
      <c r="D76" s="308"/>
      <c r="E76" s="308">
        <v>2007</v>
      </c>
      <c r="F76" s="308" t="s">
        <v>348</v>
      </c>
    </row>
    <row r="77" spans="1:6">
      <c r="A77" s="308" t="s">
        <v>2302</v>
      </c>
      <c r="B77" s="308" t="s">
        <v>203</v>
      </c>
      <c r="C77" s="308">
        <v>1</v>
      </c>
      <c r="D77" s="308"/>
      <c r="E77" s="308">
        <v>1997</v>
      </c>
      <c r="F77" s="308" t="s">
        <v>351</v>
      </c>
    </row>
    <row r="78" spans="1:6">
      <c r="A78" s="308" t="s">
        <v>2302</v>
      </c>
      <c r="B78" s="308" t="s">
        <v>349</v>
      </c>
      <c r="C78" s="308">
        <v>1</v>
      </c>
      <c r="D78" s="308"/>
      <c r="E78" s="308">
        <v>1987</v>
      </c>
      <c r="F78" s="308" t="s">
        <v>352</v>
      </c>
    </row>
    <row r="79" spans="1:6">
      <c r="A79" s="308" t="s">
        <v>2302</v>
      </c>
      <c r="B79" s="308" t="s">
        <v>353</v>
      </c>
      <c r="C79" s="308">
        <v>1</v>
      </c>
      <c r="D79" s="308"/>
      <c r="E79" s="308">
        <v>1996</v>
      </c>
      <c r="F79" s="308" t="s">
        <v>354</v>
      </c>
    </row>
    <row r="80" spans="1:6">
      <c r="A80" s="308" t="s">
        <v>2302</v>
      </c>
      <c r="B80" s="308" t="s">
        <v>356</v>
      </c>
      <c r="C80" s="308"/>
      <c r="D80" s="308">
        <v>1</v>
      </c>
      <c r="E80" s="308">
        <v>1993</v>
      </c>
      <c r="F80" s="308" t="s">
        <v>357</v>
      </c>
    </row>
    <row r="81" spans="1:6">
      <c r="A81" s="308" t="s">
        <v>2302</v>
      </c>
      <c r="B81" s="308" t="s">
        <v>365</v>
      </c>
      <c r="C81" s="308">
        <v>1</v>
      </c>
      <c r="D81" s="308"/>
      <c r="E81" s="308">
        <v>1983</v>
      </c>
      <c r="F81" s="308" t="s">
        <v>366</v>
      </c>
    </row>
    <row r="82" spans="1:6">
      <c r="A82" s="308" t="s">
        <v>2302</v>
      </c>
      <c r="B82" s="308" t="s">
        <v>374</v>
      </c>
      <c r="C82" s="308">
        <v>1</v>
      </c>
      <c r="D82" s="308"/>
      <c r="E82" s="308">
        <v>2014</v>
      </c>
      <c r="F82" s="308" t="s">
        <v>375</v>
      </c>
    </row>
    <row r="83" spans="1:6">
      <c r="A83" s="308" t="s">
        <v>2302</v>
      </c>
      <c r="B83" s="308" t="s">
        <v>376</v>
      </c>
      <c r="C83" s="308">
        <v>1</v>
      </c>
      <c r="D83" s="308"/>
      <c r="E83" s="308">
        <v>2014</v>
      </c>
      <c r="F83" s="308" t="s">
        <v>377</v>
      </c>
    </row>
    <row r="84" spans="1:6">
      <c r="A84" s="308" t="s">
        <v>2302</v>
      </c>
      <c r="B84" s="308" t="s">
        <v>378</v>
      </c>
      <c r="C84" s="308">
        <v>1</v>
      </c>
      <c r="D84" s="308"/>
      <c r="E84" s="308">
        <v>2014</v>
      </c>
      <c r="F84" s="308" t="s">
        <v>379</v>
      </c>
    </row>
    <row r="85" spans="1:6">
      <c r="A85" s="308" t="s">
        <v>2302</v>
      </c>
      <c r="B85" s="308" t="s">
        <v>382</v>
      </c>
      <c r="C85" s="308">
        <v>1</v>
      </c>
      <c r="D85" s="308"/>
      <c r="E85" s="308">
        <v>2014</v>
      </c>
      <c r="F85" s="308" t="s">
        <v>383</v>
      </c>
    </row>
    <row r="86" spans="1:6">
      <c r="A86" s="308" t="s">
        <v>2302</v>
      </c>
      <c r="B86" s="308" t="s">
        <v>384</v>
      </c>
      <c r="C86" s="308">
        <v>1</v>
      </c>
      <c r="D86" s="308"/>
      <c r="E86" s="308">
        <v>2013</v>
      </c>
      <c r="F86" s="308" t="s">
        <v>385</v>
      </c>
    </row>
    <row r="87" spans="1:6">
      <c r="A87" s="308" t="s">
        <v>2302</v>
      </c>
      <c r="B87" s="308" t="s">
        <v>390</v>
      </c>
      <c r="C87" s="308">
        <v>1</v>
      </c>
      <c r="D87" s="308"/>
      <c r="E87" s="308">
        <v>2013</v>
      </c>
      <c r="F87" s="308" t="s">
        <v>391</v>
      </c>
    </row>
    <row r="88" spans="1:6">
      <c r="A88" s="308" t="s">
        <v>2302</v>
      </c>
      <c r="B88" s="308" t="s">
        <v>298</v>
      </c>
      <c r="C88" s="308">
        <v>1</v>
      </c>
      <c r="D88" s="308"/>
      <c r="E88" s="308">
        <v>2010</v>
      </c>
      <c r="F88" s="308" t="s">
        <v>409</v>
      </c>
    </row>
    <row r="89" spans="1:6">
      <c r="A89" s="308" t="s">
        <v>2302</v>
      </c>
      <c r="B89" s="308" t="s">
        <v>412</v>
      </c>
      <c r="C89" s="308"/>
      <c r="D89" s="308">
        <v>1</v>
      </c>
      <c r="E89" s="308">
        <v>2010</v>
      </c>
      <c r="F89" s="308" t="s">
        <v>413</v>
      </c>
    </row>
    <row r="90" spans="1:6">
      <c r="A90" s="308" t="s">
        <v>2302</v>
      </c>
      <c r="B90" s="308" t="s">
        <v>417</v>
      </c>
      <c r="C90" s="308">
        <v>1</v>
      </c>
      <c r="D90" s="308"/>
      <c r="E90" s="308">
        <v>2008</v>
      </c>
      <c r="F90" s="308" t="s">
        <v>418</v>
      </c>
    </row>
    <row r="91" spans="1:6">
      <c r="A91" s="308" t="s">
        <v>2302</v>
      </c>
      <c r="B91" s="308" t="s">
        <v>419</v>
      </c>
      <c r="C91" s="308"/>
      <c r="D91" s="308">
        <v>1</v>
      </c>
      <c r="E91" s="308">
        <v>2008</v>
      </c>
      <c r="F91" s="308" t="s">
        <v>420</v>
      </c>
    </row>
    <row r="92" spans="1:6">
      <c r="A92" s="308" t="s">
        <v>2302</v>
      </c>
      <c r="B92" s="308" t="s">
        <v>423</v>
      </c>
      <c r="C92" s="308"/>
      <c r="D92" s="308">
        <v>1</v>
      </c>
      <c r="E92" s="308">
        <v>2008</v>
      </c>
      <c r="F92" s="308" t="s">
        <v>424</v>
      </c>
    </row>
    <row r="93" spans="1:6">
      <c r="A93" s="308" t="s">
        <v>2302</v>
      </c>
      <c r="B93" s="308" t="s">
        <v>426</v>
      </c>
      <c r="C93" s="308">
        <v>1</v>
      </c>
      <c r="D93" s="308"/>
      <c r="E93" s="308">
        <v>2008</v>
      </c>
      <c r="F93" s="308" t="s">
        <v>427</v>
      </c>
    </row>
    <row r="94" spans="1:6">
      <c r="A94" s="308" t="s">
        <v>2302</v>
      </c>
      <c r="B94" s="308" t="s">
        <v>428</v>
      </c>
      <c r="C94" s="308">
        <v>1</v>
      </c>
      <c r="D94" s="308"/>
      <c r="E94" s="308">
        <v>2008</v>
      </c>
      <c r="F94" s="308" t="s">
        <v>429</v>
      </c>
    </row>
    <row r="95" spans="1:6">
      <c r="A95" s="308" t="s">
        <v>2302</v>
      </c>
      <c r="B95" s="308" t="s">
        <v>434</v>
      </c>
      <c r="C95" s="308">
        <v>1</v>
      </c>
      <c r="D95" s="308"/>
      <c r="E95" s="308">
        <v>2008</v>
      </c>
      <c r="F95" s="308" t="s">
        <v>435</v>
      </c>
    </row>
    <row r="96" spans="1:6">
      <c r="A96" s="308" t="s">
        <v>2302</v>
      </c>
      <c r="B96" s="308" t="s">
        <v>444</v>
      </c>
      <c r="C96" s="308">
        <v>1</v>
      </c>
      <c r="D96" s="308"/>
      <c r="E96" s="308">
        <v>2008</v>
      </c>
      <c r="F96" s="308" t="s">
        <v>445</v>
      </c>
    </row>
    <row r="97" spans="1:6">
      <c r="A97" s="308" t="s">
        <v>2302</v>
      </c>
      <c r="B97" s="308" t="s">
        <v>452</v>
      </c>
      <c r="C97" s="308">
        <v>1</v>
      </c>
      <c r="D97" s="308"/>
      <c r="E97" s="308">
        <v>2006</v>
      </c>
      <c r="F97" s="308" t="s">
        <v>453</v>
      </c>
    </row>
    <row r="98" spans="1:6">
      <c r="A98" s="308" t="s">
        <v>2302</v>
      </c>
      <c r="B98" s="308" t="s">
        <v>457</v>
      </c>
      <c r="C98" s="308">
        <v>1</v>
      </c>
      <c r="D98" s="308"/>
      <c r="E98" s="308">
        <v>2006</v>
      </c>
      <c r="F98" s="308" t="s">
        <v>458</v>
      </c>
    </row>
    <row r="99" spans="1:6">
      <c r="A99" s="308" t="s">
        <v>2302</v>
      </c>
      <c r="B99" s="308" t="s">
        <v>467</v>
      </c>
      <c r="C99" s="308">
        <v>1</v>
      </c>
      <c r="D99" s="308"/>
      <c r="E99" s="308">
        <v>2006</v>
      </c>
      <c r="F99" s="308" t="s">
        <v>468</v>
      </c>
    </row>
    <row r="100" spans="1:6">
      <c r="A100" s="308" t="s">
        <v>2302</v>
      </c>
      <c r="B100" s="308" t="s">
        <v>479</v>
      </c>
      <c r="C100" s="308">
        <v>1</v>
      </c>
      <c r="D100" s="308"/>
      <c r="E100" s="308">
        <v>2005</v>
      </c>
      <c r="F100" s="308" t="s">
        <v>480</v>
      </c>
    </row>
    <row r="101" spans="1:6">
      <c r="A101" s="308" t="s">
        <v>2302</v>
      </c>
      <c r="B101" s="308" t="s">
        <v>481</v>
      </c>
      <c r="C101" s="308">
        <v>1</v>
      </c>
      <c r="D101" s="308"/>
      <c r="E101" s="308">
        <v>2005</v>
      </c>
      <c r="F101" s="308" t="s">
        <v>482</v>
      </c>
    </row>
    <row r="102" spans="1:6">
      <c r="A102" s="308" t="s">
        <v>2302</v>
      </c>
      <c r="B102" s="308" t="s">
        <v>483</v>
      </c>
      <c r="C102" s="308"/>
      <c r="D102" s="308">
        <v>1</v>
      </c>
      <c r="E102" s="308">
        <v>2004</v>
      </c>
      <c r="F102" s="308" t="s">
        <v>484</v>
      </c>
    </row>
    <row r="103" spans="1:6">
      <c r="A103" s="308" t="s">
        <v>2302</v>
      </c>
      <c r="B103" s="308" t="s">
        <v>485</v>
      </c>
      <c r="C103" s="308"/>
      <c r="D103" s="308">
        <v>1</v>
      </c>
      <c r="E103" s="308">
        <v>2004</v>
      </c>
      <c r="F103" s="308" t="s">
        <v>486</v>
      </c>
    </row>
    <row r="104" spans="1:6">
      <c r="A104" s="308" t="s">
        <v>2302</v>
      </c>
      <c r="B104" s="308" t="s">
        <v>489</v>
      </c>
      <c r="C104" s="308">
        <v>1</v>
      </c>
      <c r="D104" s="308"/>
      <c r="E104" s="308">
        <v>2004</v>
      </c>
      <c r="F104" s="308" t="s">
        <v>490</v>
      </c>
    </row>
    <row r="105" spans="1:6">
      <c r="A105" s="308" t="s">
        <v>2302</v>
      </c>
      <c r="B105" s="308" t="s">
        <v>494</v>
      </c>
      <c r="C105" s="308"/>
      <c r="D105" s="308">
        <v>1</v>
      </c>
      <c r="E105" s="308">
        <v>2002</v>
      </c>
      <c r="F105" s="308" t="s">
        <v>495</v>
      </c>
    </row>
    <row r="106" spans="1:6">
      <c r="A106" s="308" t="s">
        <v>2302</v>
      </c>
      <c r="B106" s="308" t="s">
        <v>164</v>
      </c>
      <c r="C106" s="308">
        <v>1</v>
      </c>
      <c r="D106" s="308"/>
      <c r="E106" s="308">
        <v>2001</v>
      </c>
      <c r="F106" s="308" t="s">
        <v>509</v>
      </c>
    </row>
    <row r="107" spans="1:6">
      <c r="A107" s="308" t="s">
        <v>2302</v>
      </c>
      <c r="B107" s="308" t="s">
        <v>510</v>
      </c>
      <c r="C107" s="308">
        <v>1</v>
      </c>
      <c r="D107" s="308"/>
      <c r="E107" s="308">
        <v>2001</v>
      </c>
      <c r="F107" s="308" t="s">
        <v>511</v>
      </c>
    </row>
    <row r="108" spans="1:6">
      <c r="A108" s="308" t="s">
        <v>2302</v>
      </c>
      <c r="B108" s="308" t="s">
        <v>518</v>
      </c>
      <c r="C108" s="308"/>
      <c r="D108" s="308">
        <v>1</v>
      </c>
      <c r="E108" s="308">
        <v>2000</v>
      </c>
      <c r="F108" s="308" t="s">
        <v>519</v>
      </c>
    </row>
    <row r="109" spans="1:6">
      <c r="A109" s="308" t="s">
        <v>2302</v>
      </c>
      <c r="B109" s="307" t="s">
        <v>747</v>
      </c>
      <c r="C109" s="307"/>
      <c r="D109" s="307">
        <v>1</v>
      </c>
      <c r="E109" s="307">
        <v>2005</v>
      </c>
      <c r="F109" s="307" t="s">
        <v>748</v>
      </c>
    </row>
    <row r="110" spans="1:6">
      <c r="A110" s="308" t="s">
        <v>2302</v>
      </c>
      <c r="B110" s="307" t="s">
        <v>1263</v>
      </c>
      <c r="C110" s="307">
        <v>1</v>
      </c>
      <c r="D110" s="307"/>
      <c r="E110" s="310">
        <v>2012</v>
      </c>
      <c r="F110" s="307" t="s">
        <v>1264</v>
      </c>
    </row>
    <row r="111" spans="1:6">
      <c r="A111" s="308" t="s">
        <v>2302</v>
      </c>
      <c r="B111" s="307" t="s">
        <v>1268</v>
      </c>
      <c r="C111" s="307">
        <v>1</v>
      </c>
      <c r="D111" s="307"/>
      <c r="E111" s="310">
        <v>2014</v>
      </c>
      <c r="F111" s="307" t="s">
        <v>1269</v>
      </c>
    </row>
    <row r="112" spans="1:6">
      <c r="A112" s="308" t="s">
        <v>2302</v>
      </c>
      <c r="B112" s="307" t="s">
        <v>1273</v>
      </c>
      <c r="C112" s="307">
        <v>1</v>
      </c>
      <c r="D112" s="307"/>
      <c r="E112" s="310">
        <v>2014</v>
      </c>
      <c r="F112" s="307" t="s">
        <v>1274</v>
      </c>
    </row>
    <row r="113" spans="1:6">
      <c r="A113" s="308" t="s">
        <v>2302</v>
      </c>
      <c r="B113" s="307" t="s">
        <v>888</v>
      </c>
      <c r="C113" s="307">
        <v>1</v>
      </c>
      <c r="D113" s="307"/>
      <c r="E113" s="307">
        <v>1999</v>
      </c>
      <c r="F113" s="307" t="s">
        <v>889</v>
      </c>
    </row>
    <row r="114" spans="1:6">
      <c r="A114" s="68" t="s">
        <v>2299</v>
      </c>
      <c r="B114" s="311" t="s">
        <v>580</v>
      </c>
      <c r="C114" s="311">
        <v>1</v>
      </c>
      <c r="D114" s="311"/>
      <c r="E114" s="311">
        <v>2007</v>
      </c>
      <c r="F114" s="312" t="s">
        <v>588</v>
      </c>
    </row>
    <row r="115" spans="1:6">
      <c r="A115" s="68" t="s">
        <v>2299</v>
      </c>
      <c r="B115" s="311" t="s">
        <v>596</v>
      </c>
      <c r="C115" s="311">
        <v>1</v>
      </c>
      <c r="D115" s="311"/>
      <c r="E115" s="311">
        <v>2008</v>
      </c>
      <c r="F115" s="312" t="s">
        <v>597</v>
      </c>
    </row>
    <row r="116" spans="1:6">
      <c r="A116" s="305" t="s">
        <v>2299</v>
      </c>
      <c r="B116" s="311" t="s">
        <v>600</v>
      </c>
      <c r="C116" s="311">
        <v>1</v>
      </c>
      <c r="D116" s="311"/>
      <c r="E116" s="311">
        <v>2008</v>
      </c>
      <c r="F116" s="312" t="s">
        <v>601</v>
      </c>
    </row>
    <row r="117" spans="1:6">
      <c r="A117" s="68" t="s">
        <v>2299</v>
      </c>
      <c r="B117" s="311" t="s">
        <v>605</v>
      </c>
      <c r="C117" s="311">
        <v>1</v>
      </c>
      <c r="D117" s="311"/>
      <c r="E117" s="311">
        <v>2008</v>
      </c>
      <c r="F117" s="312" t="s">
        <v>606</v>
      </c>
    </row>
    <row r="118" spans="1:6">
      <c r="A118" s="305" t="s">
        <v>2299</v>
      </c>
      <c r="B118" s="311" t="s">
        <v>609</v>
      </c>
      <c r="C118" s="311">
        <v>1</v>
      </c>
      <c r="D118" s="311"/>
      <c r="E118" s="311">
        <v>2008</v>
      </c>
      <c r="F118" s="312" t="s">
        <v>610</v>
      </c>
    </row>
    <row r="119" spans="1:6">
      <c r="A119" s="305" t="s">
        <v>2299</v>
      </c>
      <c r="B119" s="311" t="s">
        <v>614</v>
      </c>
      <c r="C119" s="311">
        <v>1</v>
      </c>
      <c r="D119" s="311"/>
      <c r="E119" s="311">
        <v>2008</v>
      </c>
      <c r="F119" s="312" t="s">
        <v>615</v>
      </c>
    </row>
    <row r="120" spans="1:6">
      <c r="A120" s="68" t="s">
        <v>2299</v>
      </c>
      <c r="B120" s="311" t="s">
        <v>619</v>
      </c>
      <c r="C120" s="311">
        <v>1</v>
      </c>
      <c r="D120" s="311">
        <v>1</v>
      </c>
      <c r="E120" s="311">
        <v>2009</v>
      </c>
      <c r="F120" s="312" t="s">
        <v>620</v>
      </c>
    </row>
    <row r="121" spans="1:6">
      <c r="A121" s="68" t="s">
        <v>2299</v>
      </c>
      <c r="B121" s="311" t="s">
        <v>628</v>
      </c>
      <c r="C121" s="311">
        <v>1</v>
      </c>
      <c r="D121" s="311"/>
      <c r="E121" s="311">
        <v>2013</v>
      </c>
      <c r="F121" s="312" t="s">
        <v>629</v>
      </c>
    </row>
    <row r="122" spans="1:6">
      <c r="A122" s="68" t="s">
        <v>2299</v>
      </c>
      <c r="B122" s="311" t="s">
        <v>634</v>
      </c>
      <c r="C122" s="311">
        <v>1</v>
      </c>
      <c r="D122" s="311"/>
      <c r="E122" s="311">
        <v>2013</v>
      </c>
      <c r="F122" s="312" t="s">
        <v>635</v>
      </c>
    </row>
    <row r="123" spans="1:6">
      <c r="A123" s="305" t="s">
        <v>2299</v>
      </c>
      <c r="B123" s="311" t="s">
        <v>646</v>
      </c>
      <c r="C123" s="311"/>
      <c r="D123" s="311">
        <v>1</v>
      </c>
      <c r="E123" s="311">
        <v>2014</v>
      </c>
      <c r="F123" s="312" t="s">
        <v>647</v>
      </c>
    </row>
    <row r="124" spans="1:6">
      <c r="A124" s="305" t="s">
        <v>2299</v>
      </c>
      <c r="B124" s="311" t="s">
        <v>2504</v>
      </c>
      <c r="C124" s="311"/>
      <c r="D124" s="311">
        <v>1</v>
      </c>
      <c r="E124" s="311">
        <v>2014</v>
      </c>
      <c r="F124" s="312" t="s">
        <v>652</v>
      </c>
    </row>
    <row r="125" spans="1:6">
      <c r="A125" s="305" t="s">
        <v>2299</v>
      </c>
      <c r="B125" s="311" t="s">
        <v>660</v>
      </c>
      <c r="C125" s="311"/>
      <c r="D125" s="311">
        <v>1</v>
      </c>
      <c r="E125" s="311">
        <v>2015</v>
      </c>
      <c r="F125" s="312" t="s">
        <v>661</v>
      </c>
    </row>
    <row r="126" spans="1:6">
      <c r="A126" s="305" t="s">
        <v>2299</v>
      </c>
      <c r="B126" s="311" t="s">
        <v>664</v>
      </c>
      <c r="C126" s="311">
        <v>1</v>
      </c>
      <c r="D126" s="311"/>
      <c r="E126" s="311">
        <v>2015</v>
      </c>
      <c r="F126" s="312" t="s">
        <v>665</v>
      </c>
    </row>
    <row r="127" spans="1:6">
      <c r="A127" s="305" t="s">
        <v>2299</v>
      </c>
      <c r="B127" s="305" t="s">
        <v>781</v>
      </c>
      <c r="C127" s="305">
        <v>1</v>
      </c>
      <c r="D127" s="305"/>
      <c r="E127" s="314">
        <v>2011</v>
      </c>
      <c r="F127" s="312" t="s">
        <v>782</v>
      </c>
    </row>
    <row r="128" spans="1:6">
      <c r="A128" s="305" t="s">
        <v>2299</v>
      </c>
      <c r="B128" s="305" t="s">
        <v>785</v>
      </c>
      <c r="C128" s="305"/>
      <c r="D128" s="305">
        <v>2</v>
      </c>
      <c r="E128" s="305">
        <v>2000</v>
      </c>
      <c r="F128" s="312" t="s">
        <v>786</v>
      </c>
    </row>
    <row r="129" spans="1:6">
      <c r="A129" s="305" t="s">
        <v>2299</v>
      </c>
      <c r="B129" s="305" t="s">
        <v>793</v>
      </c>
      <c r="C129" s="305">
        <v>1</v>
      </c>
      <c r="D129" s="305"/>
      <c r="E129" s="305">
        <v>2017</v>
      </c>
      <c r="F129" s="312" t="s">
        <v>794</v>
      </c>
    </row>
    <row r="130" spans="1:6">
      <c r="A130" s="305" t="s">
        <v>2299</v>
      </c>
      <c r="B130" s="305" t="s">
        <v>1391</v>
      </c>
      <c r="C130" s="305">
        <v>1</v>
      </c>
      <c r="D130" s="305"/>
      <c r="E130" s="313">
        <v>2017</v>
      </c>
      <c r="F130" s="312" t="s">
        <v>1392</v>
      </c>
    </row>
    <row r="131" spans="1:6">
      <c r="A131" s="305" t="s">
        <v>2299</v>
      </c>
      <c r="B131" s="305" t="s">
        <v>1396</v>
      </c>
      <c r="C131" s="305">
        <v>1</v>
      </c>
      <c r="D131" s="305"/>
      <c r="E131" s="313">
        <v>2017</v>
      </c>
      <c r="F131" s="312" t="s">
        <v>1397</v>
      </c>
    </row>
    <row r="132" spans="1:6">
      <c r="A132" s="305" t="s">
        <v>2299</v>
      </c>
      <c r="B132" s="305" t="s">
        <v>1407</v>
      </c>
      <c r="C132" s="305">
        <v>1</v>
      </c>
      <c r="D132" s="305"/>
      <c r="E132" s="314">
        <v>2010</v>
      </c>
      <c r="F132" s="312" t="s">
        <v>1408</v>
      </c>
    </row>
    <row r="133" spans="1:6">
      <c r="A133" s="68" t="s">
        <v>2299</v>
      </c>
      <c r="B133" s="305" t="s">
        <v>1416</v>
      </c>
      <c r="C133" s="305"/>
      <c r="D133" s="305">
        <v>1</v>
      </c>
      <c r="E133" s="314">
        <v>2015</v>
      </c>
      <c r="F133" s="312" t="s">
        <v>1417</v>
      </c>
    </row>
    <row r="134" spans="1:6">
      <c r="A134" s="305" t="s">
        <v>2299</v>
      </c>
      <c r="B134" s="305" t="s">
        <v>1421</v>
      </c>
      <c r="C134" s="305">
        <v>1</v>
      </c>
      <c r="D134" s="305"/>
      <c r="E134" s="314">
        <v>2016</v>
      </c>
      <c r="F134" s="312" t="s">
        <v>1422</v>
      </c>
    </row>
    <row r="135" spans="1:6">
      <c r="A135" s="305" t="s">
        <v>2299</v>
      </c>
      <c r="B135" s="305" t="s">
        <v>1441</v>
      </c>
      <c r="C135" s="305">
        <v>1</v>
      </c>
      <c r="D135" s="305"/>
      <c r="E135" s="305"/>
      <c r="F135" s="312" t="s">
        <v>1442</v>
      </c>
    </row>
    <row r="136" spans="1:6">
      <c r="A136" s="305" t="s">
        <v>2299</v>
      </c>
      <c r="B136" s="305" t="s">
        <v>1456</v>
      </c>
      <c r="C136" s="305"/>
      <c r="D136" s="305">
        <v>2</v>
      </c>
      <c r="E136" s="305"/>
      <c r="F136" s="312" t="s">
        <v>1457</v>
      </c>
    </row>
    <row r="137" spans="1:6">
      <c r="A137" s="68" t="s">
        <v>2299</v>
      </c>
      <c r="B137" s="305" t="s">
        <v>1476</v>
      </c>
      <c r="C137" s="305">
        <v>1</v>
      </c>
      <c r="D137" s="305"/>
      <c r="E137" s="305">
        <v>2014</v>
      </c>
      <c r="F137" s="312" t="s">
        <v>1477</v>
      </c>
    </row>
    <row r="138" spans="1:6">
      <c r="A138" s="68" t="s">
        <v>2299</v>
      </c>
      <c r="B138" s="305" t="s">
        <v>1482</v>
      </c>
      <c r="C138" s="305"/>
      <c r="D138" s="305">
        <v>1</v>
      </c>
      <c r="E138" s="305">
        <v>2009</v>
      </c>
      <c r="F138" s="312" t="s">
        <v>1483</v>
      </c>
    </row>
    <row r="139" spans="1:6">
      <c r="A139" s="68" t="s">
        <v>2299</v>
      </c>
      <c r="B139" s="305" t="s">
        <v>1206</v>
      </c>
      <c r="C139" s="305"/>
      <c r="D139" s="305">
        <v>1</v>
      </c>
      <c r="E139" s="305">
        <v>1999</v>
      </c>
      <c r="F139" s="312" t="s">
        <v>1490</v>
      </c>
    </row>
    <row r="140" spans="1:6">
      <c r="A140" s="68" t="s">
        <v>2299</v>
      </c>
      <c r="B140" s="305" t="s">
        <v>1496</v>
      </c>
      <c r="C140" s="306">
        <v>2</v>
      </c>
      <c r="D140" s="305"/>
      <c r="E140" s="305">
        <v>2016</v>
      </c>
      <c r="F140" s="312" t="s">
        <v>1497</v>
      </c>
    </row>
    <row r="141" spans="1:6">
      <c r="A141" s="68" t="s">
        <v>2299</v>
      </c>
      <c r="B141" s="305" t="s">
        <v>1500</v>
      </c>
      <c r="C141" s="305">
        <v>1</v>
      </c>
      <c r="D141" s="305"/>
      <c r="E141" s="305">
        <v>2004</v>
      </c>
      <c r="F141" s="312" t="s">
        <v>1501</v>
      </c>
    </row>
    <row r="142" spans="1:6">
      <c r="A142" s="68" t="s">
        <v>2299</v>
      </c>
      <c r="B142" s="305" t="s">
        <v>1504</v>
      </c>
      <c r="C142" s="305"/>
      <c r="D142" s="305">
        <v>1</v>
      </c>
      <c r="E142" s="305">
        <v>2006</v>
      </c>
      <c r="F142" s="312" t="s">
        <v>1505</v>
      </c>
    </row>
    <row r="143" spans="1:6">
      <c r="A143" s="315" t="s">
        <v>2299</v>
      </c>
      <c r="B143" s="315" t="s">
        <v>899</v>
      </c>
      <c r="C143" s="315">
        <v>1</v>
      </c>
      <c r="D143" s="315"/>
      <c r="E143" s="311">
        <v>2014</v>
      </c>
      <c r="F143" s="312" t="s">
        <v>900</v>
      </c>
    </row>
    <row r="144" spans="1:6">
      <c r="A144" s="68" t="s">
        <v>2299</v>
      </c>
      <c r="B144" s="315" t="s">
        <v>906</v>
      </c>
      <c r="C144" s="315">
        <v>1</v>
      </c>
      <c r="D144" s="315"/>
      <c r="E144" s="311">
        <v>2014</v>
      </c>
      <c r="F144" s="312" t="s">
        <v>907</v>
      </c>
    </row>
    <row r="145" spans="1:6">
      <c r="A145" s="68" t="s">
        <v>2299</v>
      </c>
      <c r="B145" s="315" t="s">
        <v>912</v>
      </c>
      <c r="C145" s="315">
        <v>1</v>
      </c>
      <c r="D145" s="315"/>
      <c r="E145" s="311">
        <v>2007</v>
      </c>
      <c r="F145" s="312" t="s">
        <v>913</v>
      </c>
    </row>
    <row r="146" spans="1:6">
      <c r="A146" s="68" t="s">
        <v>2299</v>
      </c>
      <c r="B146" s="315" t="s">
        <v>918</v>
      </c>
      <c r="C146" s="315">
        <v>1</v>
      </c>
      <c r="D146" s="315"/>
      <c r="E146" s="315"/>
      <c r="F146" s="312" t="s">
        <v>919</v>
      </c>
    </row>
    <row r="147" spans="1:6">
      <c r="A147" s="315" t="s">
        <v>2299</v>
      </c>
      <c r="B147" s="315" t="s">
        <v>943</v>
      </c>
      <c r="C147" s="315"/>
      <c r="D147" s="315">
        <v>2</v>
      </c>
      <c r="E147" s="305">
        <v>2008</v>
      </c>
      <c r="F147" s="312" t="s">
        <v>944</v>
      </c>
    </row>
    <row r="148" spans="1:6">
      <c r="A148" s="315" t="s">
        <v>2299</v>
      </c>
      <c r="B148" s="315" t="s">
        <v>960</v>
      </c>
      <c r="C148" s="315"/>
      <c r="D148" s="315">
        <v>1</v>
      </c>
      <c r="E148" s="315"/>
      <c r="F148" s="312" t="s">
        <v>961</v>
      </c>
    </row>
    <row r="149" spans="1:6">
      <c r="A149" s="315" t="s">
        <v>2299</v>
      </c>
      <c r="B149" s="315" t="s">
        <v>965</v>
      </c>
      <c r="C149" s="315">
        <v>1</v>
      </c>
      <c r="D149" s="315"/>
      <c r="E149" s="314">
        <v>2015</v>
      </c>
      <c r="F149" s="312" t="s">
        <v>966</v>
      </c>
    </row>
    <row r="150" spans="1:6" ht="15.75">
      <c r="A150" s="305" t="s">
        <v>2299</v>
      </c>
      <c r="B150" s="305" t="s">
        <v>2182</v>
      </c>
      <c r="C150" s="305">
        <v>1</v>
      </c>
      <c r="D150" s="305"/>
      <c r="E150" s="367">
        <v>40909</v>
      </c>
      <c r="F150" s="368" t="s">
        <v>2183</v>
      </c>
    </row>
    <row r="151" spans="1:6">
      <c r="A151" s="369" t="s">
        <v>2299</v>
      </c>
      <c r="B151" s="305" t="s">
        <v>1299</v>
      </c>
      <c r="C151" s="305">
        <v>1</v>
      </c>
      <c r="D151" s="305"/>
      <c r="E151" s="306">
        <v>2000</v>
      </c>
      <c r="F151" s="312" t="s">
        <v>1300</v>
      </c>
    </row>
    <row r="152" spans="1:6">
      <c r="A152" s="68" t="s">
        <v>2299</v>
      </c>
      <c r="B152" s="305" t="s">
        <v>1352</v>
      </c>
      <c r="C152" s="305"/>
      <c r="D152" s="305">
        <v>1</v>
      </c>
      <c r="E152" s="305">
        <v>2003</v>
      </c>
      <c r="F152" s="312" t="s">
        <v>1353</v>
      </c>
    </row>
    <row r="153" spans="1:6">
      <c r="A153" s="305" t="s">
        <v>2299</v>
      </c>
      <c r="B153" s="305" t="s">
        <v>2280</v>
      </c>
      <c r="C153" s="305">
        <v>1</v>
      </c>
      <c r="D153" s="305">
        <v>1</v>
      </c>
      <c r="E153" s="305">
        <v>2015</v>
      </c>
      <c r="F153" s="305" t="s">
        <v>2281</v>
      </c>
    </row>
    <row r="154" spans="1:6">
      <c r="A154" s="305" t="s">
        <v>2299</v>
      </c>
      <c r="B154" s="305" t="s">
        <v>2288</v>
      </c>
      <c r="C154" s="305"/>
      <c r="D154" s="305">
        <v>1</v>
      </c>
      <c r="E154" s="305">
        <v>2009</v>
      </c>
      <c r="F154" s="305" t="s">
        <v>2289</v>
      </c>
    </row>
    <row r="155" spans="1:6">
      <c r="A155" s="316" t="s">
        <v>2299</v>
      </c>
      <c r="B155" s="316" t="s">
        <v>1861</v>
      </c>
      <c r="C155" s="316"/>
      <c r="D155" s="316">
        <v>1</v>
      </c>
      <c r="E155" s="316">
        <v>2000</v>
      </c>
      <c r="F155" s="317" t="s">
        <v>2505</v>
      </c>
    </row>
    <row r="156" spans="1:6">
      <c r="A156" s="316" t="s">
        <v>2299</v>
      </c>
      <c r="B156" s="316" t="s">
        <v>798</v>
      </c>
      <c r="C156" s="316"/>
      <c r="D156" s="316">
        <v>1</v>
      </c>
      <c r="E156" s="316">
        <v>2012</v>
      </c>
      <c r="F156" s="317" t="s">
        <v>1739</v>
      </c>
    </row>
    <row r="157" spans="1:6">
      <c r="A157" s="316" t="s">
        <v>2299</v>
      </c>
      <c r="B157" s="316" t="s">
        <v>1862</v>
      </c>
      <c r="C157" s="316"/>
      <c r="D157" s="316">
        <v>1</v>
      </c>
      <c r="E157" s="316">
        <v>1996</v>
      </c>
      <c r="F157" s="317" t="s">
        <v>1740</v>
      </c>
    </row>
    <row r="158" spans="1:6">
      <c r="A158" s="316" t="s">
        <v>2299</v>
      </c>
      <c r="B158" s="316" t="s">
        <v>804</v>
      </c>
      <c r="C158" s="316"/>
      <c r="D158" s="316">
        <v>1</v>
      </c>
      <c r="E158" s="316">
        <v>2003</v>
      </c>
      <c r="F158" s="317" t="s">
        <v>805</v>
      </c>
    </row>
    <row r="159" spans="1:6">
      <c r="A159" s="316" t="s">
        <v>2299</v>
      </c>
      <c r="B159" s="316" t="s">
        <v>806</v>
      </c>
      <c r="C159" s="316"/>
      <c r="D159" s="316">
        <v>1</v>
      </c>
      <c r="E159" s="316">
        <v>2010</v>
      </c>
      <c r="F159" s="317" t="s">
        <v>1871</v>
      </c>
    </row>
    <row r="160" spans="1:6">
      <c r="A160" s="316" t="s">
        <v>2299</v>
      </c>
      <c r="B160" s="316" t="s">
        <v>807</v>
      </c>
      <c r="C160" s="316">
        <v>1</v>
      </c>
      <c r="D160" s="316"/>
      <c r="E160" s="316">
        <v>2006</v>
      </c>
      <c r="F160" s="317" t="s">
        <v>1873</v>
      </c>
    </row>
    <row r="161" spans="1:6">
      <c r="A161" s="316" t="s">
        <v>2299</v>
      </c>
      <c r="B161" s="370" t="s">
        <v>808</v>
      </c>
      <c r="C161" s="316"/>
      <c r="D161" s="316">
        <v>1</v>
      </c>
      <c r="E161" s="316">
        <v>2001</v>
      </c>
      <c r="F161" s="317" t="s">
        <v>1743</v>
      </c>
    </row>
    <row r="162" spans="1:6">
      <c r="A162" s="316" t="s">
        <v>2299</v>
      </c>
      <c r="B162" s="370" t="s">
        <v>813</v>
      </c>
      <c r="C162" s="316"/>
      <c r="D162" s="316">
        <v>1</v>
      </c>
      <c r="E162" s="316">
        <v>2002</v>
      </c>
      <c r="F162" s="317" t="s">
        <v>814</v>
      </c>
    </row>
    <row r="163" spans="1:6">
      <c r="A163" s="316" t="s">
        <v>2299</v>
      </c>
      <c r="B163" s="316" t="s">
        <v>816</v>
      </c>
      <c r="C163" s="316"/>
      <c r="D163" s="316">
        <v>1</v>
      </c>
      <c r="E163" s="316">
        <v>2013</v>
      </c>
      <c r="F163" s="317" t="s">
        <v>1747</v>
      </c>
    </row>
    <row r="164" spans="1:6">
      <c r="A164" s="316" t="s">
        <v>2299</v>
      </c>
      <c r="B164" s="316" t="s">
        <v>817</v>
      </c>
      <c r="C164" s="316"/>
      <c r="D164" s="316">
        <v>1</v>
      </c>
      <c r="E164" s="316">
        <v>1995</v>
      </c>
      <c r="F164" s="317" t="s">
        <v>818</v>
      </c>
    </row>
    <row r="165" spans="1:6">
      <c r="A165" s="316" t="s">
        <v>2299</v>
      </c>
      <c r="B165" s="316" t="s">
        <v>819</v>
      </c>
      <c r="C165" s="316">
        <v>1</v>
      </c>
      <c r="D165" s="316"/>
      <c r="E165" s="316">
        <v>2013</v>
      </c>
      <c r="F165" s="317" t="s">
        <v>1748</v>
      </c>
    </row>
    <row r="166" spans="1:6">
      <c r="A166" s="316" t="s">
        <v>2299</v>
      </c>
      <c r="B166" s="316" t="s">
        <v>842</v>
      </c>
      <c r="C166" s="316"/>
      <c r="D166" s="316">
        <v>1</v>
      </c>
      <c r="E166" s="316">
        <v>2001</v>
      </c>
      <c r="F166" s="317" t="s">
        <v>1756</v>
      </c>
    </row>
    <row r="167" spans="1:6">
      <c r="A167" s="316" t="s">
        <v>2299</v>
      </c>
      <c r="B167" s="316" t="s">
        <v>850</v>
      </c>
      <c r="C167" s="316"/>
      <c r="D167" s="316">
        <v>1</v>
      </c>
      <c r="E167" s="316">
        <v>2013</v>
      </c>
      <c r="F167" s="317" t="s">
        <v>851</v>
      </c>
    </row>
    <row r="168" spans="1:6">
      <c r="A168" s="316" t="s">
        <v>2299</v>
      </c>
      <c r="B168" s="316" t="s">
        <v>856</v>
      </c>
      <c r="C168" s="316">
        <v>1</v>
      </c>
      <c r="D168" s="316"/>
      <c r="E168" s="316">
        <v>2013</v>
      </c>
      <c r="F168" s="317" t="s">
        <v>857</v>
      </c>
    </row>
    <row r="169" spans="1:6">
      <c r="A169" s="316" t="s">
        <v>2299</v>
      </c>
      <c r="B169" s="316" t="s">
        <v>876</v>
      </c>
      <c r="C169" s="316"/>
      <c r="D169" s="316">
        <v>1</v>
      </c>
      <c r="E169" s="316">
        <v>2016</v>
      </c>
      <c r="F169" s="317" t="s">
        <v>1771</v>
      </c>
    </row>
    <row r="170" spans="1:6">
      <c r="A170" s="316" t="s">
        <v>2299</v>
      </c>
      <c r="B170" s="316" t="s">
        <v>1519</v>
      </c>
      <c r="C170" s="316"/>
      <c r="D170" s="316">
        <v>1</v>
      </c>
      <c r="E170" s="316">
        <v>2016</v>
      </c>
      <c r="F170" s="317" t="s">
        <v>1778</v>
      </c>
    </row>
    <row r="171" spans="1:6">
      <c r="A171" s="316" t="s">
        <v>2299</v>
      </c>
      <c r="B171" s="316" t="s">
        <v>1536</v>
      </c>
      <c r="C171" s="316"/>
      <c r="D171" s="316">
        <v>1</v>
      </c>
      <c r="E171" s="316">
        <v>2016</v>
      </c>
      <c r="F171" s="317" t="s">
        <v>1787</v>
      </c>
    </row>
    <row r="172" spans="1:6">
      <c r="A172" s="316" t="s">
        <v>2299</v>
      </c>
      <c r="B172" s="316" t="s">
        <v>1537</v>
      </c>
      <c r="C172" s="316">
        <v>1</v>
      </c>
      <c r="D172" s="316"/>
      <c r="E172" s="316">
        <v>2014</v>
      </c>
      <c r="F172" s="317" t="s">
        <v>1788</v>
      </c>
    </row>
    <row r="173" spans="1:6">
      <c r="A173" s="316" t="s">
        <v>2299</v>
      </c>
      <c r="B173" s="316" t="s">
        <v>1538</v>
      </c>
      <c r="C173" s="316"/>
      <c r="D173" s="316">
        <v>1</v>
      </c>
      <c r="E173" s="316">
        <v>2012</v>
      </c>
      <c r="F173" s="317" t="s">
        <v>1789</v>
      </c>
    </row>
    <row r="174" spans="1:6">
      <c r="A174" s="316" t="s">
        <v>2299</v>
      </c>
      <c r="B174" s="316" t="s">
        <v>1539</v>
      </c>
      <c r="C174" s="316"/>
      <c r="D174" s="316">
        <v>1</v>
      </c>
      <c r="E174" s="316">
        <v>2012</v>
      </c>
      <c r="F174" s="317" t="s">
        <v>1790</v>
      </c>
    </row>
    <row r="175" spans="1:6">
      <c r="A175" s="316" t="s">
        <v>2299</v>
      </c>
      <c r="B175" s="316" t="s">
        <v>1540</v>
      </c>
      <c r="C175" s="316"/>
      <c r="D175" s="316">
        <v>1</v>
      </c>
      <c r="E175" s="316">
        <v>2010</v>
      </c>
      <c r="F175" s="317" t="s">
        <v>1791</v>
      </c>
    </row>
    <row r="176" spans="1:6">
      <c r="A176" s="316" t="s">
        <v>2299</v>
      </c>
      <c r="B176" s="316" t="s">
        <v>1541</v>
      </c>
      <c r="C176" s="316"/>
      <c r="D176" s="316">
        <v>1</v>
      </c>
      <c r="E176" s="316">
        <v>2010</v>
      </c>
      <c r="F176" s="317" t="s">
        <v>1792</v>
      </c>
    </row>
    <row r="177" spans="1:6">
      <c r="A177" s="316" t="s">
        <v>2299</v>
      </c>
      <c r="B177" s="316" t="s">
        <v>1542</v>
      </c>
      <c r="C177" s="316"/>
      <c r="D177" s="316">
        <v>1</v>
      </c>
      <c r="E177" s="316">
        <v>2008</v>
      </c>
      <c r="F177" s="317" t="s">
        <v>1793</v>
      </c>
    </row>
    <row r="178" spans="1:6">
      <c r="A178" s="316" t="s">
        <v>2299</v>
      </c>
      <c r="B178" s="316" t="s">
        <v>1549</v>
      </c>
      <c r="C178" s="316">
        <v>2</v>
      </c>
      <c r="D178" s="316">
        <v>1</v>
      </c>
      <c r="E178" s="316">
        <v>2010</v>
      </c>
      <c r="F178" s="317" t="s">
        <v>1797</v>
      </c>
    </row>
    <row r="179" spans="1:6">
      <c r="A179" s="316" t="s">
        <v>2299</v>
      </c>
      <c r="B179" s="318" t="s">
        <v>1600</v>
      </c>
      <c r="C179" s="316">
        <v>1</v>
      </c>
      <c r="D179" s="316"/>
      <c r="E179" s="316">
        <v>2006</v>
      </c>
      <c r="F179" s="317" t="s">
        <v>1601</v>
      </c>
    </row>
    <row r="180" spans="1:6">
      <c r="A180" s="316" t="s">
        <v>2299</v>
      </c>
      <c r="B180" s="316" t="s">
        <v>1605</v>
      </c>
      <c r="C180" s="316">
        <v>1</v>
      </c>
      <c r="D180" s="316"/>
      <c r="E180" s="316">
        <v>1999</v>
      </c>
      <c r="F180" s="317" t="s">
        <v>1825</v>
      </c>
    </row>
    <row r="181" spans="1:6">
      <c r="A181" s="316" t="s">
        <v>2299</v>
      </c>
      <c r="B181" s="316" t="s">
        <v>1616</v>
      </c>
      <c r="C181" s="316">
        <v>1</v>
      </c>
      <c r="D181" s="316"/>
      <c r="E181" s="316"/>
      <c r="F181" s="317" t="s">
        <v>1829</v>
      </c>
    </row>
    <row r="182" spans="1:6">
      <c r="A182" s="316" t="s">
        <v>2299</v>
      </c>
      <c r="B182" s="316" t="s">
        <v>1617</v>
      </c>
      <c r="C182" s="316">
        <v>1</v>
      </c>
      <c r="D182" s="316"/>
      <c r="E182" s="316">
        <v>2014</v>
      </c>
      <c r="F182" s="317" t="s">
        <v>1830</v>
      </c>
    </row>
    <row r="183" spans="1:6">
      <c r="A183" s="316" t="s">
        <v>2299</v>
      </c>
      <c r="B183" s="316" t="s">
        <v>1618</v>
      </c>
      <c r="C183" s="316"/>
      <c r="D183" s="316">
        <v>1</v>
      </c>
      <c r="E183" s="316">
        <v>2000</v>
      </c>
      <c r="F183" s="317" t="s">
        <v>1619</v>
      </c>
    </row>
    <row r="184" spans="1:6">
      <c r="A184" s="316" t="s">
        <v>2299</v>
      </c>
      <c r="B184" s="316" t="s">
        <v>1622</v>
      </c>
      <c r="C184" s="316"/>
      <c r="D184" s="316">
        <v>1</v>
      </c>
      <c r="E184" s="316">
        <v>2006</v>
      </c>
      <c r="F184" s="317" t="s">
        <v>1833</v>
      </c>
    </row>
    <row r="185" spans="1:6">
      <c r="A185" s="316" t="s">
        <v>2299</v>
      </c>
      <c r="B185" s="316" t="s">
        <v>1646</v>
      </c>
      <c r="C185" s="316"/>
      <c r="D185" s="316">
        <v>1</v>
      </c>
      <c r="E185" s="316">
        <v>2015</v>
      </c>
      <c r="F185" s="317" t="s">
        <v>1647</v>
      </c>
    </row>
    <row r="186" spans="1:6">
      <c r="A186" s="316" t="s">
        <v>2299</v>
      </c>
      <c r="B186" s="316" t="s">
        <v>1650</v>
      </c>
      <c r="C186" s="316"/>
      <c r="D186" s="316">
        <v>1</v>
      </c>
      <c r="E186" s="316">
        <v>2013</v>
      </c>
      <c r="F186" s="317" t="s">
        <v>1847</v>
      </c>
    </row>
    <row r="187" spans="1:6">
      <c r="A187" s="316" t="s">
        <v>2299</v>
      </c>
      <c r="B187" s="316" t="s">
        <v>1671</v>
      </c>
      <c r="C187" s="316">
        <v>2</v>
      </c>
      <c r="D187" s="316">
        <v>1</v>
      </c>
      <c r="E187" s="316">
        <v>2013</v>
      </c>
      <c r="F187" s="317" t="s">
        <v>1851</v>
      </c>
    </row>
    <row r="188" spans="1:6">
      <c r="A188" s="316" t="s">
        <v>2299</v>
      </c>
      <c r="B188" s="316" t="s">
        <v>1679</v>
      </c>
      <c r="C188" s="316">
        <v>1</v>
      </c>
      <c r="D188" s="316"/>
      <c r="E188" s="316">
        <v>1999</v>
      </c>
      <c r="F188" s="317" t="s">
        <v>1853</v>
      </c>
    </row>
    <row r="189" spans="1:6">
      <c r="A189" s="316" t="s">
        <v>2299</v>
      </c>
      <c r="B189" s="316" t="s">
        <v>1684</v>
      </c>
      <c r="C189" s="316">
        <v>1</v>
      </c>
      <c r="D189" s="316">
        <v>1</v>
      </c>
      <c r="E189" s="316">
        <v>2010</v>
      </c>
      <c r="F189" s="317" t="s">
        <v>1854</v>
      </c>
    </row>
    <row r="190" spans="1:6">
      <c r="A190" s="321" t="s">
        <v>2302</v>
      </c>
      <c r="B190" s="323" t="s">
        <v>140</v>
      </c>
      <c r="C190" s="323">
        <v>1</v>
      </c>
      <c r="D190" s="323"/>
      <c r="E190" s="320">
        <v>2014</v>
      </c>
      <c r="F190" s="321" t="s">
        <v>2246</v>
      </c>
    </row>
    <row r="191" spans="1:6">
      <c r="A191" s="371" t="s">
        <v>2489</v>
      </c>
      <c r="B191" s="371"/>
      <c r="C191" s="371">
        <f>SUBTOTAL(109,Tabla13[Masculino])</f>
        <v>123</v>
      </c>
      <c r="D191" s="371">
        <f>SUBTOTAL(109,Tabla13[Femenino])</f>
        <v>81</v>
      </c>
      <c r="E191" s="371">
        <f>SUBTOTAL(101,Tabla13[Fecha])</f>
        <v>2225.6067415730336</v>
      </c>
      <c r="F191" s="373">
        <f>SUBTOTAL(103,Tabla13[Título])</f>
        <v>189</v>
      </c>
    </row>
  </sheetData>
  <hyperlinks>
    <hyperlink ref="B179" r:id="rId1"/>
  </hyperlinks>
  <pageMargins left="0.7" right="0.7" top="0.75" bottom="0.75" header="0.3" footer="0.3"/>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
  <sheetViews>
    <sheetView topLeftCell="A10" zoomScale="60" zoomScaleNormal="60" zoomScalePageLayoutView="80" workbookViewId="0">
      <selection activeCell="M20" sqref="M20"/>
    </sheetView>
  </sheetViews>
  <sheetFormatPr baseColWidth="10" defaultRowHeight="15"/>
  <cols>
    <col min="1" max="1" width="20.42578125" customWidth="1"/>
    <col min="2" max="2" width="20.7109375" customWidth="1"/>
    <col min="3" max="3" width="12.85546875" customWidth="1"/>
    <col min="4" max="4" width="11.85546875" bestFit="1" customWidth="1"/>
    <col min="5" max="5" width="22.140625" customWidth="1"/>
    <col min="6" max="6" width="16.42578125" customWidth="1"/>
    <col min="7" max="7" width="11.85546875" customWidth="1"/>
    <col min="9" max="9" width="14.140625" customWidth="1"/>
  </cols>
  <sheetData>
    <row r="1" spans="1:13" ht="15.75" thickBot="1"/>
    <row r="2" spans="1:13" s="3" customFormat="1" ht="15.75" thickBot="1">
      <c r="A2" s="150"/>
      <c r="B2" s="151" t="s">
        <v>1695</v>
      </c>
      <c r="C2" s="151" t="s">
        <v>2</v>
      </c>
      <c r="D2" s="151" t="s">
        <v>2298</v>
      </c>
      <c r="E2" s="151" t="s">
        <v>2292</v>
      </c>
      <c r="F2" s="151" t="s">
        <v>2293</v>
      </c>
      <c r="G2" s="152" t="s">
        <v>1704</v>
      </c>
      <c r="H2" s="153" t="s">
        <v>1705</v>
      </c>
      <c r="I2" s="30"/>
      <c r="J2" s="30"/>
      <c r="K2" s="30"/>
      <c r="L2" s="30"/>
    </row>
    <row r="3" spans="1:13" s="3" customFormat="1" ht="15.75" thickTop="1">
      <c r="A3" s="3" t="s">
        <v>1697</v>
      </c>
      <c r="B3" s="30">
        <f t="shared" ref="B3:B8" si="0">SUM(C3:D3)</f>
        <v>33</v>
      </c>
      <c r="C3" s="198">
        <f>SUBTOTAL(109,Tabla1[Masculino])</f>
        <v>18</v>
      </c>
      <c r="D3" s="198">
        <f>SUBTOTAL(109,Tabla1[Femenino])</f>
        <v>15</v>
      </c>
      <c r="E3" s="32">
        <f>'Ponencias-'!O19</f>
        <v>0</v>
      </c>
      <c r="F3" s="47">
        <f>'Ponencias-'!P19</f>
        <v>13</v>
      </c>
      <c r="G3" s="31">
        <v>2006</v>
      </c>
      <c r="H3" s="30">
        <v>2010</v>
      </c>
      <c r="I3" s="30"/>
      <c r="J3" s="30"/>
      <c r="K3" s="30"/>
      <c r="L3" s="30"/>
    </row>
    <row r="4" spans="1:13" s="3" customFormat="1" ht="15.75" thickBot="1">
      <c r="A4" s="3" t="s">
        <v>1698</v>
      </c>
      <c r="B4" s="30">
        <f t="shared" si="0"/>
        <v>71</v>
      </c>
      <c r="C4" s="30">
        <f>'Capitulo de libro'!E67</f>
        <v>39</v>
      </c>
      <c r="D4" s="30">
        <f>'Capitulo de libro'!F67</f>
        <v>32</v>
      </c>
      <c r="E4" s="30">
        <f>'Capitulo de libro'!R96</f>
        <v>87</v>
      </c>
      <c r="F4" s="47">
        <f>'Capitulo de libro'!S96</f>
        <v>5</v>
      </c>
      <c r="G4" s="31">
        <v>1990</v>
      </c>
      <c r="H4" s="30">
        <v>2017</v>
      </c>
      <c r="I4" s="30"/>
      <c r="J4" s="30"/>
      <c r="K4" s="30"/>
      <c r="L4" s="30"/>
    </row>
    <row r="5" spans="1:13" s="3" customFormat="1" ht="15.75" thickTop="1">
      <c r="A5" s="3" t="s">
        <v>1699</v>
      </c>
      <c r="B5" s="30">
        <f t="shared" si="0"/>
        <v>77</v>
      </c>
      <c r="C5" s="253">
        <f>SUBTOTAL(109,Tabla2[Masculino])</f>
        <v>57</v>
      </c>
      <c r="D5" s="253">
        <f>SUBTOTAL(109,Tabla2[Femenino])</f>
        <v>20</v>
      </c>
      <c r="E5" s="30">
        <f>Libros!O263</f>
        <v>5</v>
      </c>
      <c r="F5" s="47">
        <f>Libros!P263</f>
        <v>254</v>
      </c>
      <c r="G5" s="31">
        <v>1933</v>
      </c>
      <c r="H5" s="30">
        <v>2016</v>
      </c>
      <c r="I5" s="30"/>
      <c r="J5" s="30"/>
      <c r="K5" s="30"/>
      <c r="L5" s="30"/>
    </row>
    <row r="6" spans="1:13" s="3" customFormat="1" ht="47.25" customHeight="1" thickBot="1">
      <c r="A6" s="44" t="s">
        <v>1700</v>
      </c>
      <c r="B6" s="30">
        <f t="shared" si="0"/>
        <v>61</v>
      </c>
      <c r="C6" s="228">
        <f>SUBTOTAL(109,Tabla7[Masculino])</f>
        <v>36</v>
      </c>
      <c r="D6" s="228">
        <f>SUBTOTAL(109,Tabla7[Femenino])</f>
        <v>25</v>
      </c>
      <c r="E6" s="30">
        <f>'ArticulosRev-'!U43</f>
        <v>38</v>
      </c>
      <c r="F6" s="47">
        <f>'ArticulosRev-'!V43</f>
        <v>2</v>
      </c>
      <c r="G6" s="54">
        <v>1987</v>
      </c>
      <c r="H6" s="30">
        <v>2017</v>
      </c>
      <c r="I6" s="55"/>
      <c r="J6" s="30"/>
      <c r="K6" s="30"/>
      <c r="L6" s="30"/>
    </row>
    <row r="7" spans="1:13" s="3" customFormat="1" ht="15.75" thickTop="1">
      <c r="A7" s="44" t="s">
        <v>1701</v>
      </c>
      <c r="B7" s="30">
        <f t="shared" si="0"/>
        <v>40</v>
      </c>
      <c r="C7" s="282">
        <f>SUBTOTAL(109,Tabla3[Masculino])</f>
        <v>14</v>
      </c>
      <c r="D7" s="282">
        <f>SUBTOTAL(109,Tabla3[Femenino])</f>
        <v>26</v>
      </c>
      <c r="E7" s="30">
        <f>'Tesis-'!R179</f>
        <v>13</v>
      </c>
      <c r="F7" s="47">
        <f>'Tesis-'!S179</f>
        <v>164</v>
      </c>
      <c r="G7" s="31">
        <v>1979</v>
      </c>
      <c r="H7" s="30">
        <v>2017</v>
      </c>
      <c r="I7" s="30"/>
      <c r="J7" s="30"/>
      <c r="K7" s="30"/>
      <c r="L7" s="30"/>
    </row>
    <row r="8" spans="1:13" s="3" customFormat="1">
      <c r="A8" s="44" t="s">
        <v>1702</v>
      </c>
      <c r="B8" s="30">
        <f t="shared" si="0"/>
        <v>6</v>
      </c>
      <c r="C8" s="32">
        <f>'SitosWeb-Organizaciones'!E17</f>
        <v>5</v>
      </c>
      <c r="D8" s="32">
        <f>'SitosWeb-Organizaciones'!F17</f>
        <v>1</v>
      </c>
      <c r="E8" s="32">
        <f>'SitosWeb-Organizaciones'!O18</f>
        <v>14</v>
      </c>
      <c r="F8" s="14">
        <f>'SitosWeb-Organizaciones'!P18</f>
        <v>1</v>
      </c>
      <c r="G8" s="31">
        <v>2015</v>
      </c>
      <c r="H8" s="30">
        <v>2017</v>
      </c>
      <c r="I8" s="30" t="s">
        <v>2294</v>
      </c>
      <c r="J8" s="30"/>
      <c r="K8" s="30"/>
      <c r="L8" s="30"/>
    </row>
    <row r="9" spans="1:13" s="3" customFormat="1">
      <c r="A9" s="44" t="s">
        <v>1703</v>
      </c>
      <c r="B9" s="30">
        <f>SUM(B3:B8)</f>
        <v>288</v>
      </c>
      <c r="C9" s="32">
        <f>SUM(C3:C8)</f>
        <v>169</v>
      </c>
      <c r="D9" s="32">
        <f>SUM(D3:D8)</f>
        <v>119</v>
      </c>
      <c r="E9" s="32">
        <f>SUM(E3:E8)</f>
        <v>157</v>
      </c>
      <c r="F9" s="32">
        <f>SUM(F3:F8)</f>
        <v>439</v>
      </c>
      <c r="G9" s="31"/>
      <c r="H9" s="30"/>
      <c r="I9" s="30"/>
      <c r="J9" s="30"/>
      <c r="K9" s="30"/>
      <c r="L9" s="30"/>
    </row>
    <row r="10" spans="1:13" s="3" customFormat="1">
      <c r="B10" s="30"/>
      <c r="C10" s="149" t="s">
        <v>1706</v>
      </c>
      <c r="D10" s="30">
        <f>SUM(C9:D9)</f>
        <v>288</v>
      </c>
      <c r="E10" s="149" t="s">
        <v>2297</v>
      </c>
      <c r="F10" s="30">
        <f>E9+F9</f>
        <v>596</v>
      </c>
      <c r="G10" s="31"/>
      <c r="H10" s="30"/>
      <c r="I10" s="30"/>
      <c r="J10" s="30"/>
      <c r="K10" s="30"/>
      <c r="L10" s="30"/>
    </row>
    <row r="11" spans="1:13" s="3" customFormat="1">
      <c r="B11" s="30"/>
      <c r="C11" s="30"/>
      <c r="D11" s="30"/>
      <c r="E11" s="30"/>
      <c r="F11" s="30"/>
      <c r="G11" s="31"/>
      <c r="H11" s="30"/>
      <c r="I11" s="30"/>
      <c r="J11" s="30"/>
      <c r="K11" s="30"/>
      <c r="L11" s="30"/>
    </row>
    <row r="12" spans="1:13" s="3" customFormat="1">
      <c r="B12" s="30"/>
      <c r="C12" s="30"/>
      <c r="D12" s="30"/>
      <c r="E12" s="30"/>
      <c r="F12" s="30"/>
      <c r="G12" s="31"/>
      <c r="H12" s="30"/>
      <c r="I12" s="30"/>
      <c r="J12" s="30"/>
      <c r="K12" s="30"/>
      <c r="L12" s="30"/>
    </row>
    <row r="13" spans="1:13" s="3" customFormat="1">
      <c r="B13" s="30"/>
      <c r="C13" s="30"/>
      <c r="D13" s="30"/>
      <c r="E13" s="30"/>
      <c r="F13" s="30"/>
      <c r="G13" s="31"/>
      <c r="H13" s="30"/>
      <c r="I13" s="30"/>
      <c r="J13" s="30"/>
      <c r="K13" s="30"/>
      <c r="L13" s="30"/>
    </row>
    <row r="14" spans="1:13" s="3" customFormat="1">
      <c r="A14" s="3" t="s">
        <v>1696</v>
      </c>
      <c r="B14" s="30"/>
      <c r="C14" s="32"/>
      <c r="D14" s="32"/>
      <c r="E14" s="32"/>
      <c r="F14" s="30"/>
      <c r="G14" s="31"/>
      <c r="H14" s="30"/>
      <c r="I14" s="30"/>
      <c r="J14" s="30"/>
      <c r="K14" s="30"/>
      <c r="L14" s="30"/>
    </row>
    <row r="15" spans="1:13" s="3" customFormat="1">
      <c r="B15" s="26"/>
      <c r="C15" s="30" t="s">
        <v>1697</v>
      </c>
      <c r="E15" s="30" t="s">
        <v>1707</v>
      </c>
      <c r="G15" s="30" t="s">
        <v>1699</v>
      </c>
      <c r="I15" s="33" t="s">
        <v>1708</v>
      </c>
      <c r="K15" s="30" t="s">
        <v>1701</v>
      </c>
      <c r="M15" s="30" t="s">
        <v>2489</v>
      </c>
    </row>
    <row r="16" spans="1:13" s="3" customFormat="1">
      <c r="A16" s="374" t="s">
        <v>1126</v>
      </c>
      <c r="B16" s="64" t="s">
        <v>2302</v>
      </c>
      <c r="C16" s="30">
        <f>COUNTIF('Ponencias-'!C2:C68,B16)</f>
        <v>25</v>
      </c>
      <c r="D16" s="64" t="s">
        <v>2302</v>
      </c>
      <c r="E16" s="30">
        <f>COUNTIF('Capitulo de libro'!C2:C65,B16)</f>
        <v>8</v>
      </c>
      <c r="F16" s="64" t="s">
        <v>2302</v>
      </c>
      <c r="G16" s="30">
        <f>COUNTIF(Libros!C2:C264,B16)</f>
        <v>78</v>
      </c>
      <c r="H16" s="64" t="s">
        <v>2302</v>
      </c>
      <c r="I16" s="33">
        <f>COUNTIF('ArticulosRev-'!C2:C176,B16)</f>
        <v>53</v>
      </c>
      <c r="J16" s="64" t="s">
        <v>2302</v>
      </c>
      <c r="K16" s="30">
        <f>COUNTIF('Tesis-'!C2:C209,B16)</f>
        <v>35</v>
      </c>
      <c r="L16" s="64" t="s">
        <v>2302</v>
      </c>
      <c r="M16" s="3">
        <f>SUM(C16:K16)</f>
        <v>199</v>
      </c>
    </row>
    <row r="17" spans="1:13" s="3" customFormat="1">
      <c r="A17" s="374"/>
      <c r="B17" s="66" t="s">
        <v>743</v>
      </c>
      <c r="C17" s="30">
        <f>COUNTIF('Ponencias-'!C2:C68,B17)</f>
        <v>1</v>
      </c>
      <c r="D17" s="66" t="s">
        <v>743</v>
      </c>
      <c r="E17" s="30">
        <f>COUNTIF('Capitulo de libro'!C3:C65,B17)</f>
        <v>46</v>
      </c>
      <c r="F17" s="66" t="s">
        <v>743</v>
      </c>
      <c r="G17" s="30">
        <f>COUNTIF(Libros!C2:C264,B17)</f>
        <v>62</v>
      </c>
      <c r="H17" s="66" t="s">
        <v>743</v>
      </c>
      <c r="I17" s="33">
        <f>COUNTIF('ArticulosRev-'!C2:C176,B17)</f>
        <v>1</v>
      </c>
      <c r="J17" s="66" t="s">
        <v>743</v>
      </c>
      <c r="K17" s="30">
        <f>COUNTIF('Tesis-'!C2:C209,B17)</f>
        <v>40</v>
      </c>
      <c r="L17" s="66" t="s">
        <v>743</v>
      </c>
      <c r="M17" s="3">
        <f>SUM(C17:K17)</f>
        <v>150</v>
      </c>
    </row>
    <row r="18" spans="1:13" s="3" customFormat="1">
      <c r="A18" s="374" t="s">
        <v>1304</v>
      </c>
      <c r="B18" s="67" t="s">
        <v>1261</v>
      </c>
      <c r="C18" s="30">
        <f>COUNTIF('Ponencias-'!C2:C68,B18)</f>
        <v>15</v>
      </c>
      <c r="D18" s="67" t="s">
        <v>1261</v>
      </c>
      <c r="E18" s="30">
        <f>COUNTIF('Capitulo de libro'!C2:C65,B18)</f>
        <v>2</v>
      </c>
      <c r="F18" s="67" t="s">
        <v>1261</v>
      </c>
      <c r="G18" s="30">
        <f>COUNTIF(Libros!C2:C264,B18)</f>
        <v>42</v>
      </c>
      <c r="H18" s="67" t="s">
        <v>1261</v>
      </c>
      <c r="I18" s="33">
        <f>COUNTIF('ArticulosRev-'!C2:C176,B18)</f>
        <v>84</v>
      </c>
      <c r="J18" s="67" t="s">
        <v>1261</v>
      </c>
      <c r="K18" s="30">
        <f>COUNTIF('Tesis-'!C2:C209,B18)</f>
        <v>76</v>
      </c>
      <c r="L18" s="67" t="s">
        <v>1261</v>
      </c>
      <c r="M18" s="3">
        <f>SUM(C18:K18)</f>
        <v>219</v>
      </c>
    </row>
    <row r="19" spans="1:13" s="3" customFormat="1">
      <c r="A19" s="374"/>
      <c r="B19" s="66" t="s">
        <v>1262</v>
      </c>
      <c r="C19" s="30">
        <f>COUNTIF('Ponencias-'!C2:C68,B19)</f>
        <v>17</v>
      </c>
      <c r="D19" s="66" t="s">
        <v>1262</v>
      </c>
      <c r="E19" s="30">
        <f>COUNTIF('Capitulo de libro'!C2:C65,B19)</f>
        <v>8</v>
      </c>
      <c r="F19" s="66" t="s">
        <v>1262</v>
      </c>
      <c r="G19" s="30">
        <f>COUNTIF(Libros!C2:C264,B19)</f>
        <v>81</v>
      </c>
      <c r="H19" s="66" t="s">
        <v>1262</v>
      </c>
      <c r="I19" s="33">
        <f>COUNTIF('ArticulosRev-'!C2:C176,B19)</f>
        <v>18</v>
      </c>
      <c r="J19" s="66" t="s">
        <v>1262</v>
      </c>
      <c r="K19" s="30">
        <f>COUNTIF('Tesis-'!C2:C209,B19)</f>
        <v>26</v>
      </c>
      <c r="L19" s="66" t="s">
        <v>1262</v>
      </c>
      <c r="M19" s="3">
        <f>SUM(C19:K19)</f>
        <v>150</v>
      </c>
    </row>
    <row r="20" spans="1:13" s="3" customFormat="1">
      <c r="B20" s="30"/>
      <c r="C20" s="33">
        <f>SUM(C16:C19)</f>
        <v>58</v>
      </c>
      <c r="E20" s="33">
        <f>SUM(E16:E19)</f>
        <v>64</v>
      </c>
      <c r="G20" s="33">
        <f>SUM(G16:G19)</f>
        <v>263</v>
      </c>
      <c r="I20" s="33">
        <f>SUM(I16:I19)</f>
        <v>156</v>
      </c>
      <c r="K20" s="30">
        <f>SUM(K16:K19)</f>
        <v>177</v>
      </c>
      <c r="M20" s="3">
        <f>SUM(C20:K20)</f>
        <v>718</v>
      </c>
    </row>
    <row r="21" spans="1:13" s="3" customFormat="1">
      <c r="B21" s="30"/>
      <c r="C21" s="30"/>
      <c r="D21" s="30"/>
      <c r="E21" s="30"/>
      <c r="F21" s="30"/>
      <c r="G21" s="31"/>
      <c r="H21" s="30"/>
      <c r="I21" s="30"/>
      <c r="J21" s="30"/>
      <c r="K21" s="30"/>
      <c r="L21" s="30"/>
    </row>
    <row r="22" spans="1:13" s="3" customFormat="1">
      <c r="B22" s="30"/>
      <c r="C22" s="30"/>
      <c r="D22" s="30"/>
      <c r="E22" s="30"/>
      <c r="F22" s="30"/>
      <c r="G22" s="33"/>
      <c r="H22" s="30"/>
      <c r="I22" s="30"/>
      <c r="J22" s="30"/>
      <c r="K22" s="30"/>
      <c r="L22" s="30"/>
    </row>
    <row r="23" spans="1:13" s="3" customFormat="1" ht="15.75" thickBot="1">
      <c r="A23" s="375" t="s">
        <v>2506</v>
      </c>
      <c r="B23" s="375"/>
      <c r="C23" s="375"/>
      <c r="F23" s="30"/>
      <c r="G23" s="31"/>
      <c r="H23" s="30"/>
      <c r="I23" s="30"/>
      <c r="J23" s="30"/>
      <c r="K23" s="30"/>
      <c r="L23" s="30"/>
    </row>
    <row r="24" spans="1:13" s="3" customFormat="1" ht="15.75" thickBot="1">
      <c r="B24" s="151" t="s">
        <v>2</v>
      </c>
      <c r="C24" s="151" t="s">
        <v>2298</v>
      </c>
      <c r="D24" s="30"/>
      <c r="E24" s="30"/>
      <c r="F24" s="30"/>
      <c r="G24" s="33"/>
      <c r="H24" s="30"/>
      <c r="I24" s="30"/>
      <c r="J24" s="30"/>
      <c r="K24" s="30"/>
      <c r="L24" s="30"/>
    </row>
    <row r="25" spans="1:13" s="3" customFormat="1">
      <c r="A25" s="66" t="s">
        <v>1262</v>
      </c>
      <c r="B25" s="228">
        <f>SUBTOTAL(109,Tabla10[Masculino])</f>
        <v>112</v>
      </c>
      <c r="C25" s="228">
        <f>SUBTOTAL(109,Tabla10[Femenino])</f>
        <v>56</v>
      </c>
      <c r="D25" s="30"/>
      <c r="E25" s="30"/>
      <c r="F25" s="30"/>
      <c r="G25" s="33"/>
      <c r="H25" s="30"/>
      <c r="I25" s="30"/>
      <c r="J25" s="30"/>
      <c r="K25" s="30"/>
      <c r="L25" s="30"/>
    </row>
    <row r="26" spans="1:13" s="3" customFormat="1">
      <c r="A26" s="67" t="s">
        <v>1261</v>
      </c>
      <c r="B26" s="344">
        <f>SUBTOTAL(109,Tabla11[Masculino])</f>
        <v>132</v>
      </c>
      <c r="C26" s="344">
        <f>SUBTOTAL(109,Tabla11[Femenino])</f>
        <v>98</v>
      </c>
      <c r="D26" s="30"/>
      <c r="E26" s="30"/>
      <c r="F26" s="30"/>
      <c r="G26" s="31"/>
      <c r="H26" s="30"/>
      <c r="I26" s="30"/>
      <c r="J26" s="30"/>
      <c r="K26" s="30"/>
      <c r="L26" s="30"/>
    </row>
    <row r="27" spans="1:13" s="3" customFormat="1">
      <c r="A27" s="66" t="s">
        <v>743</v>
      </c>
      <c r="B27" s="262">
        <f>SUBTOTAL(109,Tabla12[Masculino])</f>
        <v>100</v>
      </c>
      <c r="C27" s="262">
        <f>SUBTOTAL(109,Tabla12[Femenino])</f>
        <v>58</v>
      </c>
      <c r="D27" s="30"/>
      <c r="E27" s="30"/>
      <c r="F27" s="30"/>
      <c r="G27" s="31"/>
      <c r="H27" s="30"/>
      <c r="I27" s="30"/>
      <c r="J27" s="30"/>
      <c r="K27" s="30"/>
      <c r="L27" s="30"/>
    </row>
    <row r="28" spans="1:13" s="3" customFormat="1">
      <c r="A28" s="64" t="s">
        <v>2302</v>
      </c>
      <c r="B28" s="372">
        <f>SUBTOTAL(109,Tabla13[Masculino])</f>
        <v>123</v>
      </c>
      <c r="C28" s="372">
        <f>SUBTOTAL(109,Tabla13[Femenino])</f>
        <v>81</v>
      </c>
      <c r="D28" s="30"/>
      <c r="E28" s="30"/>
      <c r="F28" s="30"/>
      <c r="G28" s="31"/>
      <c r="H28" s="30"/>
      <c r="I28" s="30"/>
      <c r="J28" s="30"/>
      <c r="K28" s="30"/>
      <c r="L28" s="30"/>
    </row>
    <row r="29" spans="1:13" s="3" customFormat="1">
      <c r="B29" s="30"/>
      <c r="C29" s="30"/>
      <c r="D29" s="30"/>
      <c r="E29" s="30"/>
      <c r="F29" s="30"/>
      <c r="G29" s="33"/>
      <c r="H29" s="30"/>
      <c r="I29" s="30"/>
      <c r="J29" s="30"/>
      <c r="K29" s="30"/>
      <c r="L29" s="30"/>
    </row>
    <row r="30" spans="1:13" s="3" customFormat="1">
      <c r="B30" s="30"/>
      <c r="C30" s="30"/>
      <c r="D30" s="30"/>
      <c r="E30" s="30"/>
      <c r="F30" s="30"/>
      <c r="G30" s="33"/>
      <c r="H30" s="30"/>
      <c r="I30" s="30"/>
      <c r="J30" s="30"/>
      <c r="K30" s="30"/>
      <c r="L30" s="30"/>
    </row>
    <row r="31" spans="1:13" s="3" customFormat="1">
      <c r="B31" s="30"/>
      <c r="C31" s="30"/>
      <c r="D31" s="30"/>
      <c r="E31" s="30"/>
      <c r="F31" s="30"/>
      <c r="G31" s="33"/>
      <c r="H31" s="30"/>
      <c r="I31" s="30"/>
      <c r="J31" s="30"/>
      <c r="K31" s="30"/>
      <c r="L31" s="30"/>
    </row>
    <row r="32" spans="1:13" s="3" customFormat="1">
      <c r="B32" s="30"/>
      <c r="C32" s="30"/>
      <c r="D32" s="30"/>
      <c r="E32" s="30"/>
      <c r="F32" s="30"/>
      <c r="G32" s="33"/>
      <c r="H32" s="30"/>
      <c r="I32" s="30"/>
      <c r="J32" s="30"/>
      <c r="K32" s="30"/>
      <c r="L32" s="30"/>
    </row>
    <row r="33" spans="2:12" s="3" customFormat="1">
      <c r="B33" s="30"/>
      <c r="C33" s="30"/>
      <c r="D33" s="30"/>
      <c r="E33" s="30"/>
      <c r="F33" s="30"/>
      <c r="G33" s="33"/>
      <c r="H33" s="30"/>
      <c r="I33" s="30"/>
      <c r="J33" s="30"/>
      <c r="K33" s="30"/>
      <c r="L33" s="30"/>
    </row>
    <row r="34" spans="2:12" s="3" customFormat="1">
      <c r="B34" s="30"/>
      <c r="C34" s="30"/>
      <c r="D34" s="30"/>
      <c r="E34" s="30"/>
      <c r="F34" s="30"/>
      <c r="G34" s="33"/>
      <c r="H34" s="30"/>
      <c r="I34" s="30"/>
      <c r="J34" s="30"/>
      <c r="K34" s="30"/>
      <c r="L34" s="30"/>
    </row>
    <row r="35" spans="2:12" s="3" customFormat="1">
      <c r="B35" s="30"/>
      <c r="C35" s="30"/>
      <c r="D35" s="30"/>
      <c r="E35" s="30"/>
      <c r="F35" s="30"/>
      <c r="G35" s="33"/>
      <c r="H35" s="30"/>
      <c r="I35" s="30"/>
      <c r="J35" s="30"/>
      <c r="K35" s="30"/>
      <c r="L35" s="30"/>
    </row>
    <row r="36" spans="2:12" s="3" customFormat="1">
      <c r="B36" s="30"/>
      <c r="C36" s="30"/>
      <c r="D36" s="30"/>
      <c r="E36" s="30"/>
      <c r="F36" s="30"/>
      <c r="G36" s="33"/>
      <c r="H36" s="30"/>
      <c r="I36" s="30"/>
      <c r="J36" s="30"/>
      <c r="K36" s="30"/>
      <c r="L36" s="30"/>
    </row>
    <row r="37" spans="2:12" s="3" customFormat="1">
      <c r="B37" s="30"/>
      <c r="C37" s="30"/>
      <c r="D37" s="30"/>
      <c r="E37" s="30"/>
      <c r="F37" s="30"/>
      <c r="G37" s="33"/>
      <c r="H37" s="30"/>
      <c r="I37" s="30"/>
      <c r="J37" s="30"/>
      <c r="K37" s="30"/>
      <c r="L37" s="30"/>
    </row>
    <row r="38" spans="2:12" s="3" customFormat="1">
      <c r="B38" s="30"/>
      <c r="C38" s="30"/>
      <c r="D38" s="30"/>
      <c r="E38" s="30"/>
      <c r="F38" s="30"/>
      <c r="G38" s="33"/>
      <c r="H38" s="30"/>
      <c r="I38" s="30"/>
      <c r="J38" s="30"/>
      <c r="K38" s="30"/>
      <c r="L38" s="30"/>
    </row>
    <row r="39" spans="2:12" s="3" customFormat="1">
      <c r="B39" s="30"/>
      <c r="C39" s="30"/>
      <c r="D39" s="30"/>
      <c r="E39" s="30"/>
      <c r="F39" s="30"/>
      <c r="G39" s="33"/>
      <c r="H39" s="30"/>
      <c r="I39" s="30"/>
      <c r="J39" s="30"/>
      <c r="K39" s="30"/>
      <c r="L39" s="30"/>
    </row>
    <row r="40" spans="2:12" s="3" customFormat="1">
      <c r="B40" s="30"/>
      <c r="C40" s="30"/>
      <c r="D40" s="30"/>
      <c r="E40" s="30"/>
      <c r="F40" s="30"/>
      <c r="G40" s="33"/>
      <c r="H40" s="30"/>
      <c r="I40" s="30"/>
      <c r="J40" s="30"/>
      <c r="K40" s="30"/>
      <c r="L40" s="30"/>
    </row>
    <row r="41" spans="2:12" s="3" customFormat="1">
      <c r="B41" s="30"/>
      <c r="C41" s="30"/>
      <c r="D41" s="30"/>
      <c r="E41" s="30"/>
      <c r="F41" s="30"/>
      <c r="G41" s="33"/>
      <c r="H41" s="30"/>
      <c r="I41" s="30"/>
      <c r="J41" s="30"/>
      <c r="K41" s="30"/>
      <c r="L41" s="30"/>
    </row>
    <row r="42" spans="2:12" s="3" customFormat="1">
      <c r="B42" s="30"/>
      <c r="C42" s="30"/>
      <c r="D42" s="30"/>
      <c r="E42" s="30"/>
      <c r="F42" s="30"/>
      <c r="G42" s="33"/>
      <c r="H42" s="30"/>
      <c r="I42" s="30"/>
      <c r="J42" s="30"/>
      <c r="K42" s="30"/>
      <c r="L42" s="30"/>
    </row>
    <row r="43" spans="2:12" s="3" customFormat="1">
      <c r="B43" s="30"/>
      <c r="C43" s="30"/>
      <c r="D43" s="30"/>
      <c r="E43" s="30"/>
      <c r="F43" s="30"/>
      <c r="G43" s="31"/>
      <c r="H43" s="30"/>
      <c r="I43" s="30"/>
      <c r="J43" s="30"/>
      <c r="K43" s="30"/>
      <c r="L43" s="30"/>
    </row>
    <row r="44" spans="2:12" s="3" customFormat="1">
      <c r="B44" s="30"/>
      <c r="C44" s="30"/>
      <c r="D44" s="30"/>
      <c r="E44" s="30"/>
      <c r="F44" s="30"/>
      <c r="G44" s="31"/>
      <c r="H44" s="30"/>
      <c r="I44" s="30"/>
      <c r="J44" s="30"/>
      <c r="K44" s="30"/>
      <c r="L44" s="30"/>
    </row>
    <row r="45" spans="2:12" s="3" customFormat="1">
      <c r="B45" s="30"/>
      <c r="C45" s="32"/>
      <c r="D45" s="32"/>
      <c r="E45" s="32"/>
      <c r="F45" s="30"/>
      <c r="G45" s="31"/>
      <c r="H45" s="30"/>
      <c r="I45" s="30"/>
      <c r="J45" s="30"/>
      <c r="K45" s="30"/>
      <c r="L45" s="30"/>
    </row>
    <row r="46" spans="2:12" s="3" customFormat="1">
      <c r="B46" s="30"/>
      <c r="C46" s="32"/>
      <c r="D46" s="32"/>
      <c r="E46" s="32"/>
      <c r="F46" s="30"/>
      <c r="G46" s="31"/>
      <c r="H46" s="30"/>
      <c r="I46" s="30"/>
      <c r="J46" s="30"/>
      <c r="K46" s="30"/>
      <c r="L46" s="30"/>
    </row>
    <row r="47" spans="2:12" s="3" customFormat="1">
      <c r="B47" s="30"/>
      <c r="C47" s="32"/>
      <c r="D47" s="32"/>
      <c r="E47" s="32"/>
      <c r="F47" s="30"/>
      <c r="G47" s="31"/>
      <c r="H47" s="30"/>
      <c r="I47" s="30"/>
      <c r="J47" s="30"/>
      <c r="K47" s="30"/>
      <c r="L47" s="30"/>
    </row>
    <row r="48" spans="2:12" s="3" customFormat="1">
      <c r="B48" s="30"/>
      <c r="C48" s="30"/>
      <c r="D48" s="30"/>
      <c r="E48" s="30"/>
      <c r="F48" s="30"/>
      <c r="G48" s="31"/>
      <c r="H48" s="30"/>
      <c r="I48" s="30"/>
      <c r="J48" s="30"/>
      <c r="K48" s="30"/>
      <c r="L48" s="30"/>
    </row>
    <row r="49" spans="2:12" s="3" customFormat="1">
      <c r="B49" s="30"/>
      <c r="C49" s="30"/>
      <c r="D49" s="30"/>
      <c r="E49" s="30"/>
      <c r="F49" s="30"/>
      <c r="G49" s="31"/>
      <c r="H49" s="30"/>
      <c r="I49" s="30"/>
      <c r="J49" s="30"/>
      <c r="K49" s="30"/>
      <c r="L49" s="30"/>
    </row>
    <row r="50" spans="2:12" s="3" customFormat="1">
      <c r="B50" s="30"/>
      <c r="C50" s="30"/>
      <c r="D50" s="30"/>
      <c r="E50" s="30"/>
      <c r="F50" s="30"/>
      <c r="G50" s="31"/>
      <c r="H50" s="30"/>
      <c r="I50" s="30"/>
      <c r="J50" s="30"/>
      <c r="K50" s="30"/>
      <c r="L50" s="30"/>
    </row>
    <row r="51" spans="2:12" s="3" customFormat="1">
      <c r="B51" s="30"/>
      <c r="C51" s="32"/>
      <c r="D51" s="32"/>
      <c r="E51" s="32"/>
      <c r="F51" s="30"/>
      <c r="G51" s="31"/>
      <c r="H51" s="30"/>
      <c r="I51" s="30"/>
      <c r="J51" s="30"/>
      <c r="K51" s="30"/>
      <c r="L51" s="30"/>
    </row>
    <row r="52" spans="2:12" s="3" customFormat="1">
      <c r="B52" s="30"/>
      <c r="C52" s="32"/>
      <c r="D52" s="32"/>
      <c r="E52" s="32"/>
      <c r="F52" s="30"/>
      <c r="G52" s="31"/>
      <c r="H52" s="30"/>
      <c r="I52" s="30"/>
      <c r="J52" s="30"/>
      <c r="K52" s="30"/>
      <c r="L52" s="30"/>
    </row>
    <row r="53" spans="2:12" s="3" customFormat="1">
      <c r="B53" s="30"/>
      <c r="C53" s="30"/>
      <c r="D53" s="30"/>
      <c r="E53" s="30"/>
      <c r="F53" s="30"/>
      <c r="G53" s="31"/>
      <c r="H53" s="30"/>
      <c r="I53" s="30"/>
      <c r="J53" s="30"/>
      <c r="K53" s="30"/>
      <c r="L53" s="30"/>
    </row>
    <row r="54" spans="2:12" s="3" customFormat="1">
      <c r="B54" s="30"/>
      <c r="C54" s="30"/>
      <c r="D54" s="30"/>
      <c r="E54" s="30"/>
      <c r="F54" s="30"/>
      <c r="G54" s="33"/>
      <c r="H54" s="30"/>
      <c r="I54" s="30"/>
      <c r="J54" s="30"/>
      <c r="K54" s="30"/>
      <c r="L54" s="30"/>
    </row>
    <row r="55" spans="2:12" s="3" customFormat="1">
      <c r="B55" s="30"/>
      <c r="C55" s="30"/>
      <c r="D55" s="30"/>
      <c r="E55" s="30"/>
      <c r="F55" s="30"/>
      <c r="G55" s="31"/>
      <c r="H55" s="30"/>
      <c r="I55" s="30"/>
      <c r="J55" s="30"/>
      <c r="K55" s="30"/>
      <c r="L55" s="30"/>
    </row>
    <row r="56" spans="2:12" s="3" customFormat="1">
      <c r="B56" s="30"/>
      <c r="C56" s="30"/>
      <c r="D56" s="30"/>
      <c r="E56" s="30"/>
      <c r="F56" s="30"/>
      <c r="G56" s="31"/>
      <c r="H56" s="30"/>
      <c r="I56" s="30"/>
      <c r="J56" s="30"/>
      <c r="K56" s="30"/>
      <c r="L56" s="30"/>
    </row>
    <row r="57" spans="2:12" s="3" customFormat="1">
      <c r="B57" s="30"/>
      <c r="C57" s="30"/>
      <c r="D57" s="30"/>
      <c r="E57" s="30"/>
      <c r="F57" s="30"/>
      <c r="G57" s="31"/>
      <c r="H57" s="30"/>
      <c r="I57" s="30"/>
      <c r="J57" s="30"/>
      <c r="K57" s="30"/>
      <c r="L57" s="30"/>
    </row>
    <row r="58" spans="2:12" s="3" customFormat="1">
      <c r="B58" s="30"/>
      <c r="C58" s="30"/>
      <c r="D58" s="30"/>
      <c r="E58" s="30"/>
      <c r="F58" s="30"/>
      <c r="G58" s="31"/>
      <c r="H58" s="30"/>
      <c r="I58" s="30"/>
      <c r="J58" s="30"/>
      <c r="K58" s="30"/>
      <c r="L58" s="30"/>
    </row>
    <row r="59" spans="2:12" s="3" customFormat="1">
      <c r="B59" s="30"/>
      <c r="C59" s="32"/>
      <c r="D59" s="32"/>
      <c r="E59" s="32"/>
      <c r="F59" s="30"/>
      <c r="G59" s="31"/>
      <c r="H59" s="30"/>
      <c r="I59" s="30"/>
      <c r="J59" s="30"/>
      <c r="K59" s="30"/>
      <c r="L59" s="30"/>
    </row>
    <row r="60" spans="2:12" s="3" customFormat="1">
      <c r="B60" s="30"/>
      <c r="C60" s="30"/>
      <c r="D60" s="30"/>
      <c r="E60" s="30"/>
      <c r="F60" s="30"/>
      <c r="G60" s="31"/>
      <c r="H60" s="30"/>
      <c r="I60" s="30"/>
      <c r="J60" s="30"/>
      <c r="K60" s="30"/>
      <c r="L60" s="30"/>
    </row>
    <row r="61" spans="2:12" s="3" customFormat="1">
      <c r="B61" s="30"/>
      <c r="C61" s="32"/>
      <c r="D61" s="32"/>
      <c r="E61" s="32"/>
      <c r="F61" s="30"/>
      <c r="G61" s="31"/>
      <c r="H61" s="30"/>
      <c r="I61" s="30"/>
      <c r="J61" s="30"/>
      <c r="K61" s="30"/>
      <c r="L61" s="30"/>
    </row>
    <row r="62" spans="2:12" s="3" customFormat="1">
      <c r="B62" s="30"/>
      <c r="C62" s="30"/>
      <c r="D62" s="30"/>
      <c r="E62" s="30"/>
      <c r="F62" s="30"/>
      <c r="G62" s="31"/>
      <c r="H62" s="30"/>
      <c r="I62" s="30"/>
      <c r="J62" s="30"/>
      <c r="K62" s="30"/>
      <c r="L62" s="30"/>
    </row>
    <row r="63" spans="2:12" s="3" customFormat="1">
      <c r="B63" s="30"/>
      <c r="C63" s="32"/>
      <c r="D63" s="32"/>
      <c r="E63" s="32"/>
      <c r="F63" s="30"/>
      <c r="G63" s="31"/>
      <c r="H63" s="30"/>
      <c r="I63" s="30"/>
      <c r="J63" s="30"/>
      <c r="K63" s="30"/>
      <c r="L63" s="30"/>
    </row>
    <row r="64" spans="2:12" s="3" customFormat="1">
      <c r="B64" s="30"/>
      <c r="C64" s="30"/>
      <c r="D64" s="30"/>
      <c r="E64" s="30"/>
      <c r="F64" s="30"/>
      <c r="G64" s="31"/>
      <c r="H64" s="30"/>
      <c r="I64" s="30"/>
      <c r="J64" s="30"/>
      <c r="K64" s="30"/>
      <c r="L64" s="30"/>
    </row>
    <row r="65" spans="2:12" s="3" customFormat="1">
      <c r="B65" s="30"/>
      <c r="C65" s="30"/>
      <c r="D65" s="30"/>
      <c r="E65" s="30"/>
      <c r="F65" s="30"/>
      <c r="G65" s="31"/>
      <c r="H65" s="30"/>
      <c r="I65" s="30"/>
      <c r="J65" s="30"/>
      <c r="K65" s="30"/>
      <c r="L65" s="30"/>
    </row>
    <row r="66" spans="2:12" s="3" customFormat="1">
      <c r="B66" s="30"/>
      <c r="C66" s="30"/>
      <c r="D66" s="30"/>
      <c r="E66" s="30"/>
      <c r="F66" s="30"/>
      <c r="G66" s="31"/>
      <c r="H66" s="30"/>
      <c r="I66" s="30"/>
      <c r="J66" s="30"/>
      <c r="K66" s="30"/>
      <c r="L66" s="30"/>
    </row>
    <row r="67" spans="2:12" s="3" customFormat="1">
      <c r="B67" s="30"/>
      <c r="C67" s="30"/>
      <c r="D67" s="30"/>
      <c r="E67" s="30"/>
      <c r="F67" s="30"/>
      <c r="G67" s="31"/>
      <c r="H67" s="30"/>
      <c r="I67" s="30"/>
      <c r="J67" s="30"/>
      <c r="K67" s="30"/>
      <c r="L67" s="30"/>
    </row>
    <row r="68" spans="2:12" s="3" customFormat="1">
      <c r="B68" s="30"/>
      <c r="C68" s="30"/>
      <c r="D68" s="30"/>
      <c r="E68" s="30"/>
      <c r="F68" s="30"/>
      <c r="G68" s="31"/>
      <c r="H68" s="30"/>
      <c r="I68" s="30"/>
      <c r="J68" s="30"/>
      <c r="K68" s="30"/>
      <c r="L68" s="30"/>
    </row>
    <row r="69" spans="2:12" s="3" customFormat="1">
      <c r="B69" s="30"/>
      <c r="C69" s="30"/>
      <c r="D69" s="30"/>
      <c r="E69" s="30"/>
      <c r="F69" s="30"/>
      <c r="G69" s="31"/>
      <c r="H69" s="30"/>
      <c r="I69" s="30"/>
      <c r="J69" s="30"/>
      <c r="K69" s="30"/>
      <c r="L69" s="30"/>
    </row>
    <row r="70" spans="2:12" s="3" customFormat="1">
      <c r="B70" s="30"/>
      <c r="C70" s="30"/>
      <c r="D70" s="30"/>
      <c r="E70" s="30"/>
      <c r="F70" s="30"/>
      <c r="G70" s="31"/>
      <c r="H70" s="30"/>
      <c r="I70" s="30"/>
      <c r="J70" s="30"/>
      <c r="K70" s="30"/>
      <c r="L70" s="30"/>
    </row>
    <row r="71" spans="2:12" s="3" customFormat="1">
      <c r="B71" s="30"/>
      <c r="C71" s="30"/>
      <c r="D71" s="30"/>
      <c r="E71" s="30"/>
      <c r="F71" s="30"/>
      <c r="G71" s="31"/>
      <c r="H71" s="30"/>
      <c r="I71" s="30"/>
      <c r="J71" s="30"/>
      <c r="K71" s="30"/>
      <c r="L71" s="30"/>
    </row>
    <row r="72" spans="2:12" s="3" customFormat="1">
      <c r="B72" s="30"/>
      <c r="C72" s="30"/>
      <c r="D72" s="30"/>
      <c r="E72" s="30"/>
      <c r="F72" s="30"/>
      <c r="G72" s="31"/>
      <c r="H72" s="30"/>
      <c r="I72" s="30"/>
      <c r="J72" s="30"/>
      <c r="K72" s="30"/>
      <c r="L72" s="30"/>
    </row>
    <row r="73" spans="2:12" s="3" customFormat="1">
      <c r="B73" s="30"/>
      <c r="C73" s="30"/>
      <c r="D73" s="30"/>
      <c r="E73" s="30"/>
      <c r="F73" s="30"/>
      <c r="G73" s="33"/>
      <c r="H73" s="30"/>
      <c r="I73" s="30"/>
      <c r="J73" s="30"/>
      <c r="K73" s="30"/>
      <c r="L73" s="30"/>
    </row>
    <row r="74" spans="2:12" s="3" customFormat="1">
      <c r="B74" s="30"/>
      <c r="C74" s="30"/>
      <c r="D74" s="30"/>
      <c r="E74" s="30"/>
      <c r="F74" s="30"/>
      <c r="G74" s="33"/>
      <c r="H74" s="30"/>
      <c r="I74" s="30"/>
      <c r="J74" s="30"/>
      <c r="K74" s="30"/>
      <c r="L74" s="30"/>
    </row>
    <row r="75" spans="2:12" s="3" customFormat="1">
      <c r="B75" s="30"/>
      <c r="C75" s="30"/>
      <c r="D75" s="30"/>
      <c r="E75" s="30"/>
      <c r="F75" s="30"/>
      <c r="G75" s="33"/>
      <c r="H75" s="30"/>
      <c r="I75" s="30"/>
      <c r="J75" s="30"/>
      <c r="K75" s="30"/>
      <c r="L75" s="30"/>
    </row>
    <row r="76" spans="2:12" s="3" customFormat="1">
      <c r="B76" s="30"/>
      <c r="C76" s="30"/>
      <c r="D76" s="30"/>
      <c r="E76" s="30"/>
      <c r="F76" s="30"/>
      <c r="G76" s="33"/>
      <c r="H76" s="30"/>
      <c r="I76" s="30"/>
      <c r="J76" s="30"/>
      <c r="K76" s="30"/>
      <c r="L76" s="30"/>
    </row>
    <row r="77" spans="2:12" s="3" customFormat="1">
      <c r="B77" s="30"/>
      <c r="C77" s="30"/>
      <c r="D77" s="30"/>
      <c r="E77" s="30"/>
      <c r="F77" s="30"/>
      <c r="G77" s="33"/>
      <c r="H77" s="30"/>
      <c r="I77" s="30"/>
      <c r="J77" s="30"/>
      <c r="K77" s="30"/>
      <c r="L77" s="30"/>
    </row>
    <row r="78" spans="2:12" s="3" customFormat="1">
      <c r="B78" s="30"/>
      <c r="C78" s="30"/>
      <c r="D78" s="30"/>
      <c r="E78" s="30"/>
      <c r="F78" s="30"/>
      <c r="G78" s="33"/>
      <c r="H78" s="30"/>
      <c r="I78" s="30"/>
      <c r="J78" s="30"/>
      <c r="K78" s="30"/>
      <c r="L78" s="30"/>
    </row>
    <row r="79" spans="2:12" s="3" customFormat="1">
      <c r="B79" s="30"/>
      <c r="C79" s="30"/>
      <c r="D79" s="30"/>
      <c r="E79" s="30"/>
      <c r="F79" s="30"/>
      <c r="G79" s="33"/>
      <c r="H79" s="30"/>
      <c r="I79" s="30"/>
      <c r="J79" s="30"/>
      <c r="K79" s="30"/>
      <c r="L79" s="30"/>
    </row>
    <row r="80" spans="2:12" s="3" customFormat="1">
      <c r="B80" s="30"/>
      <c r="C80" s="30"/>
      <c r="D80" s="30"/>
      <c r="E80" s="30"/>
      <c r="F80" s="30"/>
      <c r="G80" s="33"/>
      <c r="H80" s="30"/>
      <c r="I80" s="30"/>
      <c r="J80" s="30"/>
      <c r="K80" s="30"/>
      <c r="L80" s="30"/>
    </row>
    <row r="81" spans="2:12" s="3" customFormat="1">
      <c r="B81" s="30"/>
      <c r="C81" s="30"/>
      <c r="D81" s="30"/>
      <c r="E81" s="30"/>
      <c r="F81" s="30"/>
      <c r="G81" s="33"/>
      <c r="H81" s="30"/>
      <c r="I81" s="30"/>
      <c r="J81" s="30"/>
      <c r="K81" s="30"/>
      <c r="L81" s="30"/>
    </row>
    <row r="82" spans="2:12" s="3" customFormat="1">
      <c r="B82" s="30"/>
      <c r="C82" s="30"/>
      <c r="D82" s="30"/>
      <c r="E82" s="30"/>
      <c r="F82" s="30"/>
      <c r="G82" s="33"/>
      <c r="H82" s="30"/>
      <c r="I82" s="30"/>
      <c r="J82" s="30"/>
      <c r="K82" s="30"/>
      <c r="L82" s="30"/>
    </row>
    <row r="83" spans="2:12" s="3" customFormat="1">
      <c r="B83" s="30"/>
      <c r="C83" s="30"/>
      <c r="D83" s="30"/>
      <c r="E83" s="30"/>
      <c r="F83" s="30"/>
      <c r="G83" s="33"/>
      <c r="H83" s="30"/>
      <c r="I83" s="30"/>
      <c r="J83" s="30"/>
      <c r="K83" s="30"/>
      <c r="L83" s="30"/>
    </row>
    <row r="84" spans="2:12" s="3" customFormat="1">
      <c r="B84" s="30"/>
      <c r="C84" s="30"/>
      <c r="D84" s="30"/>
      <c r="E84" s="30"/>
      <c r="F84" s="30"/>
      <c r="G84" s="33"/>
      <c r="H84" s="30"/>
      <c r="I84" s="30"/>
      <c r="J84" s="30"/>
      <c r="K84" s="30"/>
      <c r="L84" s="30"/>
    </row>
    <row r="85" spans="2:12" s="3" customFormat="1">
      <c r="B85" s="30"/>
      <c r="C85" s="30"/>
      <c r="D85" s="30"/>
      <c r="E85" s="30"/>
      <c r="F85" s="30"/>
      <c r="G85" s="33"/>
      <c r="H85" s="30"/>
      <c r="I85" s="30"/>
      <c r="J85" s="30"/>
      <c r="K85" s="30"/>
      <c r="L85" s="30"/>
    </row>
    <row r="86" spans="2:12" s="3" customFormat="1">
      <c r="B86" s="30"/>
      <c r="C86" s="30"/>
      <c r="D86" s="30"/>
      <c r="E86" s="30"/>
      <c r="F86" s="30"/>
      <c r="G86" s="33"/>
      <c r="H86" s="30"/>
      <c r="I86" s="30"/>
      <c r="J86" s="30"/>
      <c r="K86" s="30"/>
      <c r="L86" s="30"/>
    </row>
    <row r="87" spans="2:12" s="3" customFormat="1">
      <c r="B87" s="30"/>
      <c r="C87" s="30"/>
      <c r="D87" s="30"/>
      <c r="E87" s="30"/>
      <c r="F87" s="30"/>
      <c r="G87" s="33"/>
      <c r="H87" s="30"/>
      <c r="I87" s="30"/>
      <c r="J87" s="30"/>
      <c r="K87" s="30"/>
      <c r="L87" s="30"/>
    </row>
    <row r="88" spans="2:12" s="3" customFormat="1">
      <c r="B88" s="30"/>
      <c r="C88" s="30"/>
      <c r="D88" s="30"/>
      <c r="E88" s="30"/>
      <c r="F88" s="30"/>
      <c r="G88" s="33"/>
      <c r="H88" s="30"/>
      <c r="I88" s="30"/>
      <c r="J88" s="30"/>
      <c r="K88" s="30"/>
      <c r="L88" s="30"/>
    </row>
    <row r="89" spans="2:12" s="3" customFormat="1">
      <c r="B89" s="30"/>
      <c r="C89" s="30"/>
      <c r="D89" s="30"/>
      <c r="E89" s="30"/>
      <c r="F89" s="30"/>
      <c r="G89" s="33"/>
      <c r="H89" s="30"/>
      <c r="I89" s="30"/>
      <c r="J89" s="30"/>
      <c r="K89" s="30"/>
      <c r="L89" s="30"/>
    </row>
    <row r="90" spans="2:12" s="3" customFormat="1">
      <c r="B90" s="30"/>
      <c r="C90" s="30"/>
      <c r="D90" s="30"/>
      <c r="E90" s="30"/>
      <c r="F90" s="30"/>
      <c r="G90" s="33"/>
      <c r="H90" s="30"/>
      <c r="I90" s="30"/>
      <c r="J90" s="30"/>
      <c r="K90" s="30"/>
      <c r="L90" s="30"/>
    </row>
    <row r="91" spans="2:12" s="3" customFormat="1">
      <c r="B91" s="30"/>
      <c r="C91" s="30"/>
      <c r="D91" s="30"/>
      <c r="E91" s="30"/>
      <c r="F91" s="30"/>
      <c r="G91" s="33"/>
      <c r="H91" s="30"/>
      <c r="I91" s="30"/>
      <c r="J91" s="30"/>
      <c r="K91" s="30"/>
      <c r="L91" s="30"/>
    </row>
    <row r="92" spans="2:12" s="3" customFormat="1">
      <c r="B92" s="30"/>
      <c r="C92" s="30"/>
      <c r="D92" s="30"/>
      <c r="E92" s="30"/>
      <c r="F92" s="30"/>
      <c r="G92" s="33"/>
      <c r="H92" s="30"/>
      <c r="I92" s="30"/>
      <c r="J92" s="30"/>
      <c r="K92" s="30"/>
      <c r="L92" s="30"/>
    </row>
    <row r="93" spans="2:12" s="3" customFormat="1">
      <c r="B93" s="30"/>
      <c r="C93" s="30"/>
      <c r="D93" s="30"/>
      <c r="E93" s="30"/>
      <c r="F93" s="30"/>
      <c r="G93" s="33"/>
      <c r="H93" s="30"/>
      <c r="I93" s="30"/>
      <c r="J93" s="30"/>
      <c r="K93" s="30"/>
      <c r="L93" s="30"/>
    </row>
    <row r="94" spans="2:12" s="3" customFormat="1">
      <c r="B94" s="30"/>
      <c r="C94" s="30"/>
      <c r="D94" s="30"/>
      <c r="E94" s="30"/>
      <c r="F94" s="30"/>
      <c r="G94" s="33"/>
      <c r="H94" s="30"/>
      <c r="I94" s="30"/>
      <c r="J94" s="30"/>
      <c r="K94" s="30"/>
      <c r="L94" s="30"/>
    </row>
    <row r="95" spans="2:12" s="3" customFormat="1">
      <c r="B95" s="30"/>
      <c r="C95" s="30"/>
      <c r="D95" s="30"/>
      <c r="E95" s="30"/>
      <c r="F95" s="30"/>
      <c r="G95" s="33"/>
      <c r="H95" s="30"/>
      <c r="I95" s="30"/>
      <c r="J95" s="30"/>
      <c r="K95" s="30"/>
      <c r="L95" s="30"/>
    </row>
    <row r="96" spans="2:12" s="3" customFormat="1">
      <c r="B96" s="30"/>
      <c r="C96" s="30"/>
      <c r="D96" s="30"/>
      <c r="E96" s="30"/>
      <c r="F96" s="30"/>
      <c r="G96" s="33"/>
      <c r="H96" s="30"/>
      <c r="I96" s="30"/>
      <c r="J96" s="30"/>
      <c r="K96" s="30"/>
      <c r="L96" s="30"/>
    </row>
    <row r="97" spans="2:12" s="3" customFormat="1">
      <c r="B97" s="30"/>
      <c r="C97" s="30"/>
      <c r="D97" s="30"/>
      <c r="E97" s="30"/>
      <c r="F97" s="30"/>
      <c r="G97" s="33"/>
      <c r="H97" s="30"/>
      <c r="I97" s="30"/>
      <c r="J97" s="30"/>
      <c r="K97" s="30"/>
      <c r="L97" s="30"/>
    </row>
    <row r="98" spans="2:12" s="3" customFormat="1">
      <c r="B98" s="30"/>
      <c r="C98" s="30"/>
      <c r="D98" s="30"/>
      <c r="E98" s="30"/>
      <c r="F98" s="30"/>
      <c r="G98" s="33"/>
      <c r="H98" s="30"/>
      <c r="I98" s="30"/>
      <c r="J98" s="30"/>
      <c r="K98" s="30"/>
      <c r="L98" s="30"/>
    </row>
    <row r="99" spans="2:12" s="3" customFormat="1">
      <c r="B99" s="30"/>
      <c r="C99" s="30"/>
      <c r="D99" s="30"/>
      <c r="E99" s="30"/>
      <c r="F99" s="30"/>
      <c r="G99" s="33"/>
      <c r="H99" s="30"/>
      <c r="I99" s="30"/>
      <c r="J99" s="30"/>
      <c r="K99" s="30"/>
      <c r="L99" s="30"/>
    </row>
    <row r="100" spans="2:12" s="3" customFormat="1">
      <c r="B100" s="30"/>
      <c r="C100" s="30"/>
      <c r="D100" s="30"/>
      <c r="E100" s="30"/>
      <c r="F100" s="30"/>
      <c r="G100" s="33"/>
      <c r="H100" s="30"/>
      <c r="I100" s="30"/>
      <c r="J100" s="30"/>
      <c r="K100" s="30"/>
      <c r="L100" s="30"/>
    </row>
    <row r="101" spans="2:12" s="3" customFormat="1">
      <c r="B101" s="30"/>
      <c r="C101" s="30"/>
      <c r="D101" s="30"/>
      <c r="E101" s="30"/>
      <c r="F101" s="30"/>
      <c r="G101" s="33"/>
      <c r="H101" s="30"/>
      <c r="I101" s="30"/>
      <c r="J101" s="30"/>
      <c r="K101" s="30"/>
      <c r="L101" s="30"/>
    </row>
    <row r="102" spans="2:12" s="3" customFormat="1">
      <c r="B102" s="30"/>
      <c r="C102" s="30"/>
      <c r="D102" s="30"/>
      <c r="E102" s="30"/>
      <c r="F102" s="30"/>
      <c r="G102" s="33"/>
      <c r="H102" s="30"/>
      <c r="I102" s="30"/>
      <c r="J102" s="30"/>
      <c r="K102" s="30"/>
      <c r="L102" s="30"/>
    </row>
    <row r="103" spans="2:12" s="3" customFormat="1">
      <c r="B103" s="30"/>
      <c r="C103" s="30"/>
      <c r="D103" s="30"/>
      <c r="E103" s="30"/>
      <c r="F103" s="30"/>
      <c r="G103" s="33"/>
      <c r="H103" s="30"/>
      <c r="I103" s="30"/>
      <c r="J103" s="30"/>
      <c r="K103" s="30"/>
      <c r="L103" s="30"/>
    </row>
    <row r="104" spans="2:12" s="3" customFormat="1">
      <c r="B104" s="30"/>
      <c r="C104" s="30"/>
      <c r="D104" s="30"/>
      <c r="E104" s="30"/>
      <c r="F104" s="30"/>
      <c r="G104" s="33"/>
      <c r="H104" s="30"/>
      <c r="I104" s="30"/>
      <c r="J104" s="30"/>
      <c r="K104" s="30"/>
      <c r="L104" s="30"/>
    </row>
    <row r="105" spans="2:12" s="3" customFormat="1">
      <c r="B105" s="30"/>
      <c r="C105" s="30"/>
      <c r="D105" s="30"/>
      <c r="E105" s="30"/>
      <c r="F105" s="30"/>
      <c r="G105" s="33"/>
      <c r="H105" s="30"/>
      <c r="I105" s="30"/>
      <c r="J105" s="30"/>
      <c r="K105" s="30"/>
      <c r="L105" s="30"/>
    </row>
    <row r="106" spans="2:12" s="3" customFormat="1">
      <c r="B106" s="30"/>
      <c r="C106" s="30"/>
      <c r="D106" s="30"/>
      <c r="E106" s="30"/>
      <c r="F106" s="30"/>
      <c r="G106" s="33"/>
      <c r="H106" s="30"/>
      <c r="I106" s="30"/>
      <c r="J106" s="30"/>
      <c r="K106" s="30"/>
      <c r="L106" s="30"/>
    </row>
    <row r="107" spans="2:12" s="3" customFormat="1">
      <c r="B107" s="30"/>
      <c r="C107" s="30"/>
      <c r="D107" s="30"/>
      <c r="E107" s="30"/>
      <c r="F107" s="30"/>
      <c r="G107" s="33"/>
      <c r="H107" s="30"/>
      <c r="I107" s="30"/>
      <c r="J107" s="30"/>
      <c r="K107" s="30"/>
      <c r="L107" s="30"/>
    </row>
    <row r="108" spans="2:12" s="3" customFormat="1">
      <c r="B108" s="30"/>
      <c r="C108" s="30"/>
      <c r="D108" s="30"/>
      <c r="E108" s="30"/>
      <c r="F108" s="30"/>
      <c r="G108" s="34"/>
      <c r="H108" s="30"/>
      <c r="I108" s="30"/>
      <c r="J108" s="30"/>
      <c r="K108" s="30"/>
      <c r="L108" s="30"/>
    </row>
    <row r="109" spans="2:12" s="3" customFormat="1">
      <c r="B109" s="30"/>
      <c r="C109" s="30"/>
      <c r="D109" s="30"/>
      <c r="E109" s="30"/>
      <c r="F109" s="30"/>
      <c r="G109" s="30"/>
      <c r="H109" s="30"/>
      <c r="I109" s="30"/>
      <c r="J109" s="30"/>
      <c r="K109" s="30"/>
      <c r="L109" s="30"/>
    </row>
    <row r="110" spans="2:12" s="3" customFormat="1">
      <c r="B110" s="30"/>
      <c r="C110" s="30"/>
      <c r="D110" s="30"/>
      <c r="E110" s="30"/>
      <c r="F110" s="30"/>
      <c r="G110" s="33"/>
      <c r="H110" s="30"/>
      <c r="I110" s="30"/>
      <c r="J110" s="30"/>
      <c r="K110" s="30"/>
      <c r="L110" s="30"/>
    </row>
    <row r="111" spans="2:12" s="3" customFormat="1">
      <c r="B111" s="30"/>
      <c r="C111" s="30"/>
      <c r="D111" s="30"/>
      <c r="E111" s="30"/>
      <c r="F111" s="30"/>
      <c r="G111" s="30"/>
      <c r="H111" s="30"/>
      <c r="I111" s="30"/>
      <c r="J111" s="30"/>
      <c r="K111" s="30"/>
      <c r="L111" s="30"/>
    </row>
    <row r="112" spans="2:12" s="3" customFormat="1">
      <c r="B112" s="30"/>
      <c r="C112" s="30"/>
      <c r="D112" s="30"/>
      <c r="E112" s="30"/>
      <c r="F112" s="30"/>
      <c r="G112" s="30"/>
      <c r="H112" s="30"/>
      <c r="I112" s="30"/>
      <c r="J112" s="30"/>
      <c r="K112" s="30"/>
      <c r="L112" s="30"/>
    </row>
    <row r="113" spans="2:12" s="3" customFormat="1">
      <c r="B113" s="30"/>
      <c r="C113" s="30"/>
      <c r="D113" s="30"/>
      <c r="E113" s="30"/>
      <c r="F113" s="30"/>
      <c r="G113" s="33"/>
      <c r="H113" s="30"/>
      <c r="I113" s="30"/>
      <c r="J113" s="30"/>
      <c r="K113" s="30"/>
      <c r="L113" s="30"/>
    </row>
    <row r="114" spans="2:12" s="3" customFormat="1">
      <c r="B114" s="30"/>
      <c r="C114" s="30"/>
      <c r="D114" s="30"/>
      <c r="E114" s="30"/>
      <c r="F114" s="30"/>
      <c r="G114" s="30"/>
      <c r="H114" s="30"/>
      <c r="I114" s="30"/>
      <c r="J114" s="30"/>
      <c r="K114" s="30"/>
      <c r="L114" s="30"/>
    </row>
    <row r="115" spans="2:12" s="3" customFormat="1">
      <c r="B115" s="30"/>
      <c r="C115" s="30"/>
      <c r="D115" s="30"/>
      <c r="E115" s="30"/>
      <c r="F115" s="30"/>
      <c r="G115" s="33"/>
      <c r="H115" s="30"/>
      <c r="I115" s="30"/>
      <c r="J115" s="30"/>
      <c r="K115" s="30"/>
      <c r="L115" s="30"/>
    </row>
    <row r="116" spans="2:12" s="3" customFormat="1">
      <c r="B116" s="30"/>
      <c r="C116" s="30"/>
      <c r="D116" s="30"/>
      <c r="E116" s="30"/>
      <c r="F116" s="30"/>
      <c r="G116" s="30"/>
      <c r="H116" s="30"/>
      <c r="I116" s="30"/>
      <c r="J116" s="30"/>
      <c r="K116" s="30"/>
      <c r="L116" s="30"/>
    </row>
    <row r="117" spans="2:12" s="3" customFormat="1">
      <c r="B117" s="30"/>
      <c r="C117" s="30"/>
      <c r="D117" s="30"/>
      <c r="E117" s="30"/>
      <c r="F117" s="30"/>
      <c r="G117" s="30"/>
      <c r="H117" s="30"/>
      <c r="I117" s="30"/>
      <c r="J117" s="30"/>
      <c r="K117" s="30"/>
      <c r="L117" s="30"/>
    </row>
    <row r="118" spans="2:12" s="3" customFormat="1">
      <c r="B118" s="30"/>
      <c r="C118" s="30"/>
      <c r="D118" s="30"/>
      <c r="E118" s="30"/>
      <c r="F118" s="30"/>
      <c r="G118" s="30"/>
      <c r="H118" s="30"/>
      <c r="I118" s="30"/>
      <c r="J118" s="30"/>
      <c r="K118" s="30"/>
      <c r="L118" s="30"/>
    </row>
    <row r="119" spans="2:12" s="3" customFormat="1">
      <c r="B119" s="30"/>
      <c r="C119" s="30"/>
      <c r="D119" s="30"/>
      <c r="E119" s="30"/>
      <c r="F119" s="30"/>
      <c r="G119" s="30"/>
      <c r="H119" s="30"/>
      <c r="I119" s="30"/>
      <c r="J119" s="30"/>
      <c r="K119" s="30"/>
      <c r="L119" s="30"/>
    </row>
    <row r="120" spans="2:12" s="3" customFormat="1">
      <c r="B120" s="30"/>
      <c r="C120" s="30"/>
      <c r="D120" s="30"/>
      <c r="E120" s="30"/>
      <c r="F120" s="30"/>
      <c r="G120" s="30"/>
      <c r="H120" s="30"/>
      <c r="I120" s="30"/>
      <c r="J120" s="30"/>
      <c r="K120" s="30"/>
      <c r="L120" s="30"/>
    </row>
    <row r="121" spans="2:12" s="3" customFormat="1">
      <c r="B121" s="30"/>
      <c r="C121" s="30"/>
      <c r="D121" s="30"/>
      <c r="E121" s="30"/>
      <c r="F121" s="30"/>
      <c r="G121" s="30"/>
      <c r="H121" s="30"/>
      <c r="I121" s="30"/>
      <c r="J121" s="30"/>
      <c r="K121" s="30"/>
      <c r="L121" s="30"/>
    </row>
    <row r="122" spans="2:12" s="3" customFormat="1">
      <c r="B122" s="30"/>
      <c r="C122" s="30"/>
      <c r="D122" s="30"/>
      <c r="E122" s="30"/>
      <c r="F122" s="30"/>
      <c r="G122" s="30"/>
      <c r="H122" s="30"/>
      <c r="I122" s="30"/>
      <c r="J122" s="30"/>
      <c r="K122" s="30"/>
      <c r="L122" s="30"/>
    </row>
    <row r="123" spans="2:12" s="3" customFormat="1">
      <c r="B123" s="30"/>
      <c r="C123" s="30"/>
      <c r="D123" s="30"/>
      <c r="E123" s="30"/>
      <c r="F123" s="30"/>
      <c r="G123" s="30"/>
      <c r="H123" s="30"/>
      <c r="I123" s="30"/>
      <c r="J123" s="30"/>
      <c r="K123" s="30"/>
      <c r="L123" s="30"/>
    </row>
    <row r="124" spans="2:12" s="3" customFormat="1">
      <c r="B124" s="30"/>
      <c r="C124" s="30"/>
      <c r="D124" s="30"/>
      <c r="E124" s="30"/>
      <c r="F124" s="30"/>
      <c r="G124" s="30"/>
      <c r="H124" s="30"/>
      <c r="I124" s="30"/>
      <c r="J124" s="30"/>
      <c r="K124" s="30"/>
      <c r="L124" s="30"/>
    </row>
    <row r="125" spans="2:12" s="3" customFormat="1">
      <c r="B125" s="30"/>
      <c r="C125" s="30"/>
      <c r="D125" s="30"/>
      <c r="E125" s="30"/>
      <c r="F125" s="30"/>
      <c r="G125" s="30"/>
      <c r="H125" s="30"/>
      <c r="I125" s="30"/>
      <c r="J125" s="30"/>
      <c r="K125" s="30"/>
      <c r="L125" s="30"/>
    </row>
    <row r="126" spans="2:12" s="3" customFormat="1">
      <c r="B126" s="30"/>
      <c r="C126" s="30"/>
      <c r="D126" s="30"/>
      <c r="E126" s="30"/>
      <c r="F126" s="30"/>
      <c r="G126" s="33"/>
      <c r="H126" s="30"/>
      <c r="I126" s="30"/>
      <c r="J126" s="30"/>
      <c r="K126" s="30"/>
      <c r="L126" s="30"/>
    </row>
    <row r="127" spans="2:12" s="3" customFormat="1">
      <c r="B127" s="30"/>
      <c r="C127" s="30"/>
      <c r="D127" s="30"/>
      <c r="E127" s="30"/>
      <c r="F127" s="30"/>
      <c r="G127" s="30"/>
      <c r="H127" s="30"/>
      <c r="I127" s="30"/>
      <c r="J127" s="30"/>
      <c r="K127" s="30"/>
      <c r="L127" s="30"/>
    </row>
    <row r="128" spans="2:12" s="3" customFormat="1">
      <c r="B128" s="30"/>
      <c r="C128" s="30"/>
      <c r="D128" s="30"/>
      <c r="E128" s="30"/>
      <c r="F128" s="30"/>
      <c r="G128" s="30"/>
      <c r="H128" s="30"/>
      <c r="I128" s="30"/>
      <c r="J128" s="30"/>
      <c r="K128" s="30"/>
      <c r="L128" s="30"/>
    </row>
    <row r="129" spans="2:12" s="3" customFormat="1">
      <c r="B129" s="30"/>
      <c r="C129" s="30"/>
      <c r="D129" s="30"/>
      <c r="E129" s="30"/>
      <c r="F129" s="30"/>
      <c r="G129" s="30"/>
      <c r="H129" s="30"/>
      <c r="I129" s="30"/>
      <c r="J129" s="30"/>
      <c r="K129" s="30"/>
      <c r="L129" s="30"/>
    </row>
    <row r="130" spans="2:12" s="3" customFormat="1">
      <c r="B130" s="30"/>
      <c r="C130" s="30"/>
      <c r="D130" s="30"/>
      <c r="E130" s="30"/>
      <c r="F130" s="30"/>
      <c r="G130" s="30"/>
      <c r="H130" s="30"/>
      <c r="I130" s="30"/>
      <c r="J130" s="30"/>
      <c r="K130" s="30"/>
      <c r="L130" s="30"/>
    </row>
    <row r="131" spans="2:12" s="3" customFormat="1">
      <c r="B131" s="30"/>
      <c r="C131" s="30"/>
      <c r="D131" s="30"/>
      <c r="E131" s="30"/>
      <c r="F131" s="30"/>
      <c r="G131" s="30"/>
      <c r="H131" s="30"/>
      <c r="I131" s="30"/>
      <c r="J131" s="30"/>
      <c r="K131" s="30"/>
      <c r="L131" s="30"/>
    </row>
    <row r="132" spans="2:12" s="3" customFormat="1">
      <c r="B132" s="30"/>
      <c r="C132" s="30"/>
      <c r="D132" s="30"/>
      <c r="E132" s="30"/>
      <c r="F132" s="30"/>
      <c r="G132" s="30"/>
      <c r="H132" s="30"/>
      <c r="I132" s="30"/>
      <c r="J132" s="30"/>
      <c r="K132" s="30"/>
      <c r="L132" s="30"/>
    </row>
    <row r="133" spans="2:12" s="3" customFormat="1">
      <c r="B133" s="30"/>
      <c r="C133" s="30"/>
      <c r="D133" s="30"/>
      <c r="E133" s="30"/>
      <c r="F133" s="30"/>
      <c r="G133" s="30"/>
      <c r="H133" s="30"/>
      <c r="I133" s="30"/>
      <c r="J133" s="30"/>
      <c r="K133" s="30"/>
      <c r="L133" s="30"/>
    </row>
    <row r="134" spans="2:12" s="3" customFormat="1">
      <c r="B134" s="30"/>
      <c r="C134" s="30"/>
      <c r="D134" s="30"/>
      <c r="E134" s="30"/>
      <c r="F134" s="30"/>
      <c r="G134" s="30"/>
      <c r="H134" s="30"/>
      <c r="I134" s="30"/>
      <c r="J134" s="30"/>
      <c r="K134" s="30"/>
      <c r="L134" s="30"/>
    </row>
    <row r="135" spans="2:12" s="3" customFormat="1">
      <c r="B135" s="30"/>
      <c r="C135" s="30"/>
      <c r="D135" s="30"/>
      <c r="E135" s="30"/>
      <c r="F135" s="30"/>
      <c r="G135" s="30"/>
      <c r="H135" s="30"/>
      <c r="I135" s="30"/>
      <c r="J135" s="30"/>
      <c r="K135" s="30"/>
      <c r="L135" s="30"/>
    </row>
    <row r="136" spans="2:12" s="3" customFormat="1">
      <c r="B136" s="30"/>
      <c r="C136" s="30"/>
      <c r="D136" s="30"/>
      <c r="E136" s="30"/>
      <c r="F136" s="30"/>
      <c r="G136" s="30"/>
      <c r="H136" s="30"/>
      <c r="I136" s="30"/>
      <c r="J136" s="30"/>
      <c r="K136" s="30"/>
      <c r="L136" s="30"/>
    </row>
    <row r="137" spans="2:12" s="3" customFormat="1">
      <c r="B137" s="30"/>
      <c r="C137" s="30"/>
      <c r="D137" s="30"/>
      <c r="E137" s="30"/>
      <c r="F137" s="30"/>
      <c r="G137" s="30"/>
      <c r="H137" s="30"/>
      <c r="I137" s="30"/>
      <c r="J137" s="30"/>
      <c r="K137" s="30"/>
      <c r="L137" s="30"/>
    </row>
    <row r="138" spans="2:12" s="3" customFormat="1">
      <c r="B138" s="30"/>
      <c r="C138" s="30"/>
      <c r="D138" s="30"/>
      <c r="E138" s="30"/>
      <c r="F138" s="30"/>
      <c r="G138" s="33"/>
      <c r="H138" s="30"/>
      <c r="I138" s="30"/>
      <c r="J138" s="30"/>
      <c r="K138" s="30"/>
      <c r="L138" s="30"/>
    </row>
    <row r="139" spans="2:12" s="3" customFormat="1">
      <c r="B139" s="30"/>
      <c r="C139" s="30"/>
      <c r="D139" s="30"/>
      <c r="E139" s="30"/>
      <c r="F139" s="30"/>
      <c r="G139" s="30"/>
      <c r="H139" s="30"/>
      <c r="I139" s="30"/>
      <c r="J139" s="30"/>
      <c r="K139" s="30"/>
      <c r="L139" s="30"/>
    </row>
    <row r="140" spans="2:12" s="3" customFormat="1">
      <c r="B140" s="30"/>
      <c r="C140" s="30"/>
      <c r="D140" s="30"/>
      <c r="E140" s="30"/>
      <c r="F140" s="30"/>
      <c r="G140" s="30"/>
      <c r="H140" s="30"/>
      <c r="I140" s="30"/>
      <c r="J140" s="30"/>
      <c r="K140" s="30"/>
      <c r="L140" s="30"/>
    </row>
    <row r="141" spans="2:12" s="3" customFormat="1">
      <c r="B141" s="30"/>
      <c r="C141" s="30"/>
      <c r="D141" s="30"/>
      <c r="E141" s="30"/>
      <c r="F141" s="30"/>
      <c r="G141" s="30"/>
      <c r="H141" s="30"/>
      <c r="I141" s="30"/>
      <c r="J141" s="30"/>
      <c r="K141" s="30"/>
      <c r="L141" s="30"/>
    </row>
    <row r="142" spans="2:12" s="3" customFormat="1">
      <c r="B142" s="30"/>
      <c r="C142" s="30"/>
      <c r="D142" s="30"/>
      <c r="E142" s="30"/>
      <c r="F142" s="30"/>
      <c r="G142" s="30"/>
      <c r="H142" s="30"/>
      <c r="I142" s="30"/>
      <c r="J142" s="30"/>
      <c r="K142" s="30"/>
      <c r="L142" s="30"/>
    </row>
    <row r="143" spans="2:12" s="3" customFormat="1">
      <c r="B143" s="30"/>
      <c r="C143" s="30"/>
      <c r="D143" s="30"/>
      <c r="E143" s="30"/>
      <c r="F143" s="30"/>
      <c r="G143" s="30"/>
      <c r="H143" s="30"/>
      <c r="I143" s="30"/>
      <c r="J143" s="30"/>
      <c r="K143" s="30"/>
      <c r="L143" s="30"/>
    </row>
    <row r="144" spans="2:12" s="3" customFormat="1">
      <c r="B144" s="30"/>
      <c r="C144" s="30"/>
      <c r="D144" s="30"/>
      <c r="E144" s="30"/>
      <c r="F144" s="30"/>
      <c r="G144" s="30"/>
      <c r="H144" s="30"/>
      <c r="I144" s="30"/>
      <c r="J144" s="30"/>
      <c r="K144" s="30"/>
      <c r="L144" s="30"/>
    </row>
    <row r="145" spans="2:12" s="3" customFormat="1">
      <c r="B145" s="30"/>
      <c r="C145" s="30"/>
      <c r="D145" s="30"/>
      <c r="E145" s="30"/>
      <c r="F145" s="30"/>
      <c r="G145" s="30"/>
      <c r="H145" s="30"/>
      <c r="I145" s="30"/>
      <c r="J145" s="30"/>
      <c r="K145" s="30"/>
      <c r="L145" s="30"/>
    </row>
    <row r="146" spans="2:12" s="3" customFormat="1">
      <c r="B146" s="30"/>
      <c r="C146" s="30"/>
      <c r="D146" s="30"/>
      <c r="E146" s="30"/>
      <c r="F146" s="30"/>
      <c r="G146" s="30"/>
      <c r="H146" s="30"/>
      <c r="I146" s="30"/>
      <c r="J146" s="30"/>
      <c r="K146" s="30"/>
      <c r="L146" s="30"/>
    </row>
    <row r="147" spans="2:12" s="3" customFormat="1">
      <c r="B147" s="30"/>
      <c r="C147" s="30"/>
      <c r="D147" s="30"/>
      <c r="E147" s="30"/>
      <c r="F147" s="30"/>
      <c r="G147" s="30"/>
      <c r="H147" s="30"/>
      <c r="I147" s="30"/>
      <c r="J147" s="30"/>
      <c r="K147" s="30"/>
      <c r="L147" s="30"/>
    </row>
    <row r="148" spans="2:12" s="3" customFormat="1">
      <c r="B148" s="30"/>
      <c r="C148" s="30"/>
      <c r="D148" s="30"/>
      <c r="E148" s="30"/>
      <c r="F148" s="30"/>
      <c r="G148" s="30"/>
      <c r="H148" s="30"/>
      <c r="I148" s="30"/>
      <c r="J148" s="30"/>
      <c r="K148" s="30"/>
      <c r="L148" s="30"/>
    </row>
    <row r="149" spans="2:12" s="3" customFormat="1">
      <c r="B149" s="30"/>
      <c r="C149" s="30"/>
      <c r="D149" s="30"/>
      <c r="E149" s="30"/>
      <c r="F149" s="30"/>
      <c r="G149" s="30"/>
      <c r="H149" s="30"/>
      <c r="I149" s="30"/>
      <c r="J149" s="30"/>
      <c r="K149" s="30"/>
      <c r="L149" s="30"/>
    </row>
    <row r="150" spans="2:12" s="3" customFormat="1">
      <c r="B150" s="30"/>
      <c r="C150" s="30"/>
      <c r="D150" s="30"/>
      <c r="E150" s="30"/>
      <c r="F150" s="30"/>
      <c r="G150" s="30"/>
      <c r="H150" s="30"/>
      <c r="I150" s="30"/>
      <c r="J150" s="30"/>
      <c r="K150" s="30"/>
      <c r="L150" s="30"/>
    </row>
    <row r="151" spans="2:12" s="3" customFormat="1">
      <c r="B151" s="30"/>
      <c r="C151" s="30"/>
      <c r="D151" s="30"/>
      <c r="E151" s="30"/>
      <c r="F151" s="30"/>
      <c r="G151" s="30"/>
      <c r="H151" s="30"/>
      <c r="I151" s="30"/>
      <c r="J151" s="30"/>
      <c r="K151" s="30"/>
      <c r="L151" s="30"/>
    </row>
    <row r="152" spans="2:12" s="3" customFormat="1">
      <c r="B152" s="30"/>
      <c r="C152" s="30"/>
      <c r="D152" s="30"/>
      <c r="E152" s="30"/>
      <c r="F152" s="30"/>
      <c r="G152" s="30"/>
      <c r="H152" s="30"/>
      <c r="I152" s="30"/>
      <c r="J152" s="30"/>
      <c r="K152" s="30"/>
      <c r="L152" s="30"/>
    </row>
    <row r="153" spans="2:12" s="3" customFormat="1">
      <c r="B153" s="30"/>
      <c r="C153" s="30"/>
      <c r="D153" s="30"/>
      <c r="E153" s="30"/>
      <c r="F153" s="30"/>
      <c r="G153" s="30"/>
      <c r="H153" s="30"/>
      <c r="I153" s="30"/>
      <c r="J153" s="30"/>
      <c r="K153" s="30"/>
      <c r="L153" s="30"/>
    </row>
    <row r="154" spans="2:12" s="3" customFormat="1">
      <c r="B154" s="30"/>
      <c r="C154" s="30"/>
      <c r="D154" s="30"/>
      <c r="E154" s="30"/>
      <c r="F154" s="30"/>
      <c r="G154" s="30"/>
      <c r="H154" s="30"/>
      <c r="I154" s="30"/>
      <c r="J154" s="30"/>
      <c r="K154" s="30"/>
      <c r="L154" s="30"/>
    </row>
    <row r="155" spans="2:12" s="3" customFormat="1">
      <c r="B155" s="30"/>
      <c r="C155" s="30"/>
      <c r="D155" s="30"/>
      <c r="E155" s="30"/>
      <c r="F155" s="30"/>
      <c r="G155" s="30"/>
      <c r="H155" s="30"/>
      <c r="I155" s="30"/>
      <c r="J155" s="30"/>
      <c r="K155" s="30"/>
      <c r="L155" s="30"/>
    </row>
    <row r="156" spans="2:12" s="3" customFormat="1">
      <c r="B156" s="30"/>
      <c r="C156" s="30"/>
      <c r="D156" s="30"/>
      <c r="E156" s="30"/>
      <c r="F156" s="30"/>
      <c r="G156" s="30"/>
      <c r="H156" s="30"/>
      <c r="I156" s="30"/>
      <c r="J156" s="30"/>
      <c r="K156" s="30"/>
      <c r="L156" s="30"/>
    </row>
    <row r="157" spans="2:12" s="3" customFormat="1">
      <c r="B157" s="30"/>
      <c r="C157" s="30"/>
      <c r="D157" s="30"/>
      <c r="E157" s="30"/>
      <c r="F157" s="30"/>
      <c r="G157" s="30"/>
      <c r="H157" s="30"/>
      <c r="I157" s="30"/>
      <c r="J157" s="30"/>
      <c r="K157" s="30"/>
      <c r="L157" s="30"/>
    </row>
    <row r="158" spans="2:12" s="3" customFormat="1">
      <c r="B158" s="30"/>
      <c r="C158" s="30"/>
      <c r="D158" s="30"/>
      <c r="E158" s="30"/>
      <c r="F158" s="30"/>
      <c r="G158" s="33"/>
      <c r="H158" s="30"/>
      <c r="I158" s="30"/>
      <c r="J158" s="30"/>
      <c r="K158" s="30"/>
      <c r="L158" s="30"/>
    </row>
    <row r="159" spans="2:12" s="3" customFormat="1">
      <c r="B159" s="30"/>
      <c r="C159" s="30"/>
      <c r="D159" s="30"/>
      <c r="E159" s="30"/>
      <c r="F159" s="30"/>
      <c r="G159" s="30"/>
      <c r="H159" s="30"/>
      <c r="I159" s="30"/>
      <c r="J159" s="30"/>
      <c r="K159" s="30"/>
      <c r="L159" s="30"/>
    </row>
    <row r="160" spans="2:12" s="3" customFormat="1">
      <c r="B160" s="30"/>
      <c r="C160" s="30"/>
      <c r="D160" s="30"/>
      <c r="E160" s="30"/>
      <c r="F160" s="30"/>
      <c r="G160" s="30"/>
      <c r="H160" s="30"/>
      <c r="I160" s="30"/>
      <c r="J160" s="30"/>
      <c r="K160" s="30"/>
      <c r="L160" s="30"/>
    </row>
    <row r="161" spans="2:12" s="3" customFormat="1">
      <c r="B161" s="30"/>
      <c r="C161" s="30"/>
      <c r="D161" s="30"/>
      <c r="E161" s="30"/>
      <c r="F161" s="30"/>
      <c r="G161" s="33"/>
      <c r="H161" s="30"/>
      <c r="I161" s="30"/>
      <c r="J161" s="30"/>
      <c r="K161" s="30"/>
      <c r="L161" s="30"/>
    </row>
    <row r="162" spans="2:12" s="3" customFormat="1">
      <c r="B162" s="30"/>
      <c r="C162" s="30"/>
      <c r="D162" s="30"/>
      <c r="E162" s="30"/>
      <c r="F162" s="30"/>
      <c r="G162" s="30"/>
      <c r="H162" s="30"/>
      <c r="I162" s="30"/>
      <c r="J162" s="30"/>
      <c r="K162" s="30"/>
      <c r="L162" s="30"/>
    </row>
    <row r="163" spans="2:12" s="3" customFormat="1">
      <c r="B163" s="30"/>
      <c r="C163" s="30"/>
      <c r="D163" s="30"/>
      <c r="E163" s="30"/>
      <c r="F163" s="30"/>
      <c r="G163" s="30"/>
      <c r="H163" s="30"/>
      <c r="I163" s="30"/>
      <c r="J163" s="30"/>
      <c r="K163" s="30"/>
      <c r="L163" s="30"/>
    </row>
    <row r="164" spans="2:12" s="3" customFormat="1">
      <c r="B164" s="30"/>
      <c r="C164" s="30"/>
      <c r="D164" s="30"/>
      <c r="E164" s="30"/>
      <c r="F164" s="30"/>
      <c r="G164" s="30"/>
      <c r="H164" s="30"/>
      <c r="I164" s="30"/>
      <c r="J164" s="30"/>
      <c r="K164" s="30"/>
      <c r="L164" s="30"/>
    </row>
    <row r="165" spans="2:12" s="3" customFormat="1">
      <c r="B165" s="30"/>
      <c r="C165" s="30"/>
      <c r="D165" s="30"/>
      <c r="E165" s="30"/>
      <c r="F165" s="30"/>
      <c r="G165" s="30"/>
      <c r="H165" s="30"/>
      <c r="I165" s="30"/>
      <c r="J165" s="30"/>
      <c r="K165" s="30"/>
      <c r="L165" s="30"/>
    </row>
    <row r="166" spans="2:12" s="3" customFormat="1">
      <c r="B166" s="30"/>
      <c r="C166" s="30"/>
      <c r="D166" s="30"/>
      <c r="E166" s="30"/>
      <c r="F166" s="30"/>
      <c r="G166" s="30"/>
      <c r="H166" s="30"/>
      <c r="I166" s="30"/>
      <c r="J166" s="30"/>
      <c r="K166" s="30"/>
      <c r="L166" s="30"/>
    </row>
    <row r="167" spans="2:12" s="3" customFormat="1">
      <c r="B167" s="30"/>
      <c r="C167" s="30"/>
      <c r="D167" s="30"/>
      <c r="E167" s="30"/>
      <c r="F167" s="30"/>
      <c r="G167" s="30"/>
      <c r="H167" s="30"/>
      <c r="I167" s="30"/>
      <c r="J167" s="30"/>
      <c r="K167" s="30"/>
      <c r="L167" s="30"/>
    </row>
    <row r="168" spans="2:12" s="3" customFormat="1">
      <c r="B168" s="30"/>
      <c r="C168" s="30"/>
      <c r="D168" s="30"/>
      <c r="E168" s="30"/>
      <c r="F168" s="30"/>
      <c r="G168" s="30"/>
      <c r="H168" s="30"/>
      <c r="I168" s="30"/>
      <c r="J168" s="30"/>
      <c r="K168" s="30"/>
      <c r="L168" s="30"/>
    </row>
    <row r="169" spans="2:12" s="3" customFormat="1">
      <c r="B169" s="30"/>
      <c r="C169" s="30"/>
      <c r="D169" s="30"/>
      <c r="E169" s="30"/>
      <c r="F169" s="30"/>
      <c r="G169" s="33"/>
      <c r="H169" s="30"/>
      <c r="I169" s="30"/>
      <c r="J169" s="30"/>
      <c r="K169" s="30"/>
      <c r="L169" s="30"/>
    </row>
    <row r="170" spans="2:12" s="3" customFormat="1">
      <c r="B170" s="30"/>
      <c r="C170" s="30"/>
      <c r="D170" s="30"/>
      <c r="E170" s="30"/>
      <c r="F170" s="30"/>
      <c r="G170" s="33"/>
      <c r="H170" s="30"/>
      <c r="I170" s="30"/>
      <c r="J170" s="30"/>
      <c r="K170" s="30"/>
      <c r="L170" s="30"/>
    </row>
    <row r="171" spans="2:12" s="3" customFormat="1">
      <c r="B171" s="30"/>
      <c r="C171" s="30"/>
      <c r="D171" s="30"/>
      <c r="E171" s="30"/>
      <c r="F171" s="30"/>
      <c r="G171" s="30"/>
      <c r="H171" s="30"/>
      <c r="I171" s="30"/>
      <c r="J171" s="30"/>
      <c r="K171" s="30"/>
      <c r="L171" s="30"/>
    </row>
    <row r="172" spans="2:12" s="3" customFormat="1">
      <c r="B172" s="30"/>
      <c r="C172" s="30"/>
      <c r="D172" s="30"/>
      <c r="E172" s="30"/>
      <c r="F172" s="30"/>
      <c r="G172" s="30"/>
      <c r="H172" s="30"/>
      <c r="I172" s="30"/>
      <c r="J172" s="30"/>
      <c r="K172" s="30"/>
      <c r="L172" s="30"/>
    </row>
    <row r="173" spans="2:12" s="3" customFormat="1">
      <c r="B173" s="30"/>
      <c r="C173" s="30"/>
      <c r="D173" s="30"/>
      <c r="E173" s="30"/>
      <c r="F173" s="30"/>
      <c r="G173" s="30"/>
      <c r="H173" s="30"/>
      <c r="I173" s="30"/>
      <c r="J173" s="30"/>
      <c r="K173" s="30"/>
      <c r="L173" s="30"/>
    </row>
    <row r="174" spans="2:12" s="3" customFormat="1">
      <c r="B174" s="30"/>
      <c r="C174" s="30"/>
      <c r="D174" s="30"/>
      <c r="E174" s="30"/>
      <c r="F174" s="30"/>
      <c r="G174" s="30"/>
      <c r="H174" s="30"/>
      <c r="I174" s="30"/>
      <c r="J174" s="30"/>
      <c r="K174" s="30"/>
      <c r="L174" s="30"/>
    </row>
    <row r="175" spans="2:12" s="3" customFormat="1">
      <c r="B175" s="30"/>
      <c r="C175" s="30"/>
      <c r="D175" s="30"/>
      <c r="E175" s="30"/>
      <c r="F175" s="30"/>
      <c r="G175" s="30"/>
      <c r="H175" s="30"/>
      <c r="I175" s="30"/>
      <c r="J175" s="30"/>
      <c r="K175" s="30"/>
      <c r="L175" s="30"/>
    </row>
    <row r="176" spans="2:12" s="3" customFormat="1">
      <c r="B176" s="30"/>
      <c r="C176" s="30"/>
      <c r="D176" s="30"/>
      <c r="E176" s="30"/>
      <c r="F176" s="30"/>
      <c r="G176" s="30"/>
      <c r="H176" s="30"/>
      <c r="I176" s="30"/>
      <c r="J176" s="30"/>
      <c r="K176" s="30"/>
      <c r="L176" s="30"/>
    </row>
    <row r="177" spans="2:12" s="3" customFormat="1">
      <c r="B177" s="30"/>
      <c r="C177" s="30"/>
      <c r="D177" s="30"/>
      <c r="E177" s="30"/>
      <c r="F177" s="30"/>
      <c r="G177" s="30"/>
      <c r="H177" s="30"/>
      <c r="I177" s="30"/>
      <c r="J177" s="30"/>
      <c r="K177" s="30"/>
      <c r="L177" s="30"/>
    </row>
    <row r="178" spans="2:12" s="3" customFormat="1">
      <c r="B178" s="30"/>
      <c r="C178" s="30"/>
      <c r="D178" s="30"/>
      <c r="E178" s="30"/>
      <c r="F178" s="30"/>
      <c r="G178" s="30"/>
      <c r="H178" s="30"/>
      <c r="I178" s="30"/>
      <c r="J178" s="30"/>
      <c r="K178" s="30"/>
      <c r="L178" s="30"/>
    </row>
    <row r="179" spans="2:12" s="3" customFormat="1">
      <c r="B179" s="30"/>
      <c r="C179" s="30"/>
      <c r="D179" s="30"/>
      <c r="E179" s="30"/>
      <c r="F179" s="30"/>
      <c r="G179" s="30"/>
      <c r="H179" s="30"/>
      <c r="I179" s="30"/>
      <c r="J179" s="30"/>
      <c r="K179" s="30"/>
      <c r="L179" s="30"/>
    </row>
    <row r="180" spans="2:12" s="3" customFormat="1">
      <c r="B180" s="30"/>
      <c r="C180" s="30"/>
      <c r="D180" s="30"/>
      <c r="E180" s="30"/>
      <c r="F180" s="30"/>
      <c r="G180" s="30"/>
      <c r="H180" s="30"/>
      <c r="I180" s="30"/>
      <c r="J180" s="30"/>
      <c r="K180" s="30"/>
      <c r="L180" s="30"/>
    </row>
    <row r="181" spans="2:12" s="3" customFormat="1">
      <c r="B181" s="30"/>
      <c r="C181" s="30"/>
      <c r="D181" s="30"/>
      <c r="E181" s="30"/>
      <c r="F181" s="30"/>
      <c r="G181" s="30"/>
      <c r="H181" s="30"/>
      <c r="I181" s="30"/>
      <c r="J181" s="30"/>
      <c r="K181" s="30"/>
      <c r="L181" s="30"/>
    </row>
    <row r="182" spans="2:12" s="3" customFormat="1">
      <c r="B182" s="30"/>
      <c r="C182" s="30"/>
      <c r="D182" s="30"/>
      <c r="E182" s="30"/>
      <c r="F182" s="30"/>
      <c r="G182" s="30"/>
      <c r="H182" s="30"/>
      <c r="I182" s="30"/>
      <c r="J182" s="30"/>
      <c r="K182" s="30"/>
      <c r="L182" s="30"/>
    </row>
    <row r="183" spans="2:12" s="3" customFormat="1">
      <c r="B183" s="30"/>
      <c r="C183" s="30"/>
      <c r="D183" s="30"/>
      <c r="E183" s="30"/>
      <c r="F183" s="30"/>
      <c r="G183" s="30"/>
      <c r="H183" s="30"/>
      <c r="I183" s="30"/>
      <c r="J183" s="30"/>
      <c r="K183" s="30"/>
      <c r="L183" s="30"/>
    </row>
    <row r="184" spans="2:12" s="3" customFormat="1">
      <c r="B184" s="30"/>
      <c r="C184" s="30"/>
      <c r="D184" s="30"/>
      <c r="E184" s="30"/>
      <c r="F184" s="30"/>
      <c r="G184" s="30"/>
      <c r="H184" s="30"/>
      <c r="I184" s="30"/>
      <c r="J184" s="30"/>
      <c r="K184" s="30"/>
      <c r="L184" s="30"/>
    </row>
    <row r="185" spans="2:12" s="3" customFormat="1">
      <c r="B185" s="30"/>
      <c r="C185" s="30"/>
      <c r="D185" s="30"/>
      <c r="E185" s="30"/>
      <c r="F185" s="30"/>
      <c r="G185" s="30"/>
      <c r="H185" s="30"/>
      <c r="I185" s="30"/>
      <c r="J185" s="30"/>
      <c r="K185" s="30"/>
      <c r="L185" s="30"/>
    </row>
    <row r="186" spans="2:12" s="3" customFormat="1">
      <c r="B186" s="30"/>
      <c r="C186" s="30"/>
      <c r="D186" s="30"/>
      <c r="E186" s="30"/>
      <c r="F186" s="30"/>
      <c r="G186" s="30"/>
      <c r="H186" s="30"/>
      <c r="I186" s="30"/>
      <c r="J186" s="30"/>
      <c r="K186" s="30"/>
      <c r="L186" s="30"/>
    </row>
    <row r="187" spans="2:12" s="3" customFormat="1">
      <c r="B187" s="30"/>
      <c r="C187" s="30"/>
      <c r="D187" s="30"/>
      <c r="E187" s="30"/>
      <c r="F187" s="30"/>
      <c r="G187" s="30"/>
      <c r="H187" s="30"/>
      <c r="I187" s="30"/>
      <c r="J187" s="30"/>
      <c r="K187" s="30"/>
      <c r="L187" s="30"/>
    </row>
    <row r="188" spans="2:12" s="3" customFormat="1">
      <c r="B188" s="30"/>
      <c r="C188" s="30"/>
      <c r="D188" s="30"/>
      <c r="E188" s="30"/>
      <c r="F188" s="30"/>
      <c r="G188" s="30"/>
      <c r="H188" s="30"/>
      <c r="I188" s="30"/>
      <c r="J188" s="30"/>
      <c r="K188" s="30"/>
      <c r="L188" s="30"/>
    </row>
    <row r="189" spans="2:12" s="3" customFormat="1">
      <c r="B189" s="30"/>
      <c r="C189" s="30"/>
      <c r="D189" s="30"/>
      <c r="E189" s="30"/>
      <c r="F189" s="30"/>
      <c r="G189" s="30"/>
      <c r="H189" s="30"/>
      <c r="I189" s="30"/>
      <c r="J189" s="30"/>
      <c r="K189" s="30"/>
      <c r="L189" s="30"/>
    </row>
    <row r="190" spans="2:12" s="3" customFormat="1">
      <c r="B190" s="30"/>
      <c r="C190" s="30"/>
      <c r="D190" s="30"/>
      <c r="E190" s="30"/>
      <c r="F190" s="30"/>
      <c r="G190" s="30"/>
      <c r="H190" s="30"/>
      <c r="I190" s="30"/>
      <c r="J190" s="30"/>
      <c r="K190" s="30"/>
      <c r="L190" s="30"/>
    </row>
    <row r="191" spans="2:12" s="3" customFormat="1">
      <c r="B191" s="30"/>
      <c r="C191" s="30"/>
      <c r="D191" s="30"/>
      <c r="E191" s="30"/>
      <c r="F191" s="30"/>
      <c r="G191" s="30"/>
      <c r="H191" s="30"/>
      <c r="I191" s="30"/>
      <c r="J191" s="30"/>
      <c r="K191" s="30"/>
      <c r="L191" s="30"/>
    </row>
    <row r="192" spans="2:12" s="3" customFormat="1">
      <c r="B192" s="30"/>
      <c r="C192" s="30"/>
      <c r="D192" s="30"/>
      <c r="E192" s="30"/>
      <c r="F192" s="30"/>
      <c r="G192" s="30"/>
      <c r="H192" s="30"/>
      <c r="I192" s="30"/>
      <c r="J192" s="30"/>
      <c r="K192" s="30"/>
      <c r="L192" s="30"/>
    </row>
    <row r="193" spans="2:12" s="3" customFormat="1">
      <c r="B193" s="30"/>
      <c r="C193" s="30"/>
      <c r="D193" s="30"/>
      <c r="E193" s="30"/>
      <c r="F193" s="30"/>
      <c r="G193" s="30"/>
      <c r="H193" s="30"/>
      <c r="I193" s="30"/>
      <c r="J193" s="30"/>
      <c r="K193" s="30"/>
      <c r="L193" s="30"/>
    </row>
    <row r="194" spans="2:12" s="3" customFormat="1">
      <c r="B194" s="30"/>
      <c r="C194" s="30"/>
      <c r="D194" s="30"/>
      <c r="E194" s="30"/>
      <c r="F194" s="30"/>
      <c r="G194" s="33"/>
      <c r="H194" s="30"/>
      <c r="I194" s="30"/>
      <c r="J194" s="30"/>
      <c r="K194" s="30"/>
      <c r="L194" s="30"/>
    </row>
    <row r="195" spans="2:12" s="3" customFormat="1">
      <c r="B195" s="30"/>
      <c r="C195" s="30"/>
      <c r="D195" s="30"/>
      <c r="E195" s="30"/>
      <c r="F195" s="30"/>
      <c r="G195" s="30"/>
      <c r="H195" s="30"/>
      <c r="I195" s="30"/>
      <c r="J195" s="30"/>
      <c r="K195" s="30"/>
      <c r="L195" s="30"/>
    </row>
    <row r="196" spans="2:12" s="3" customFormat="1">
      <c r="B196" s="30"/>
      <c r="C196" s="30"/>
      <c r="D196" s="30"/>
      <c r="E196" s="30"/>
      <c r="F196" s="30"/>
      <c r="G196" s="30"/>
      <c r="H196" s="30"/>
      <c r="I196" s="30"/>
      <c r="J196" s="30"/>
      <c r="K196" s="30"/>
      <c r="L196" s="30"/>
    </row>
    <row r="197" spans="2:12" s="3" customFormat="1">
      <c r="B197" s="30"/>
      <c r="C197" s="30"/>
      <c r="D197" s="30"/>
      <c r="E197" s="30"/>
      <c r="F197" s="30"/>
      <c r="G197" s="30"/>
      <c r="H197" s="30"/>
      <c r="I197" s="30"/>
      <c r="J197" s="30"/>
      <c r="K197" s="30"/>
      <c r="L197" s="30"/>
    </row>
    <row r="198" spans="2:12" s="3" customFormat="1">
      <c r="B198" s="30"/>
      <c r="C198" s="30"/>
      <c r="D198" s="30"/>
      <c r="E198" s="30"/>
      <c r="F198" s="30"/>
      <c r="G198" s="30"/>
      <c r="H198" s="30"/>
      <c r="I198" s="30"/>
      <c r="J198" s="30"/>
      <c r="K198" s="30"/>
      <c r="L198" s="30"/>
    </row>
    <row r="199" spans="2:12" s="3" customFormat="1">
      <c r="B199" s="30"/>
      <c r="C199" s="30"/>
      <c r="D199" s="30"/>
      <c r="E199" s="30"/>
      <c r="F199" s="30"/>
      <c r="G199" s="30"/>
      <c r="H199" s="30"/>
      <c r="I199" s="30"/>
      <c r="J199" s="30"/>
      <c r="K199" s="30"/>
      <c r="L199" s="30"/>
    </row>
    <row r="200" spans="2:12" s="3" customFormat="1">
      <c r="B200" s="30"/>
      <c r="C200" s="30"/>
      <c r="D200" s="30"/>
      <c r="E200" s="30"/>
      <c r="F200" s="30"/>
      <c r="G200" s="30"/>
      <c r="H200" s="30"/>
      <c r="I200" s="30"/>
      <c r="J200" s="30"/>
      <c r="K200" s="30"/>
      <c r="L200" s="30"/>
    </row>
    <row r="201" spans="2:12" s="3" customFormat="1">
      <c r="B201" s="30"/>
      <c r="C201" s="30"/>
      <c r="D201" s="30"/>
      <c r="E201" s="30"/>
      <c r="F201" s="30"/>
      <c r="G201" s="30"/>
      <c r="H201" s="30"/>
      <c r="I201" s="30"/>
      <c r="J201" s="30"/>
      <c r="K201" s="30"/>
      <c r="L201" s="30"/>
    </row>
    <row r="202" spans="2:12" s="3" customFormat="1">
      <c r="B202" s="30"/>
      <c r="C202" s="30"/>
      <c r="D202" s="30"/>
      <c r="E202" s="30"/>
      <c r="F202" s="30"/>
      <c r="G202" s="30"/>
      <c r="H202" s="30"/>
      <c r="I202" s="30"/>
      <c r="J202" s="30"/>
      <c r="K202" s="30"/>
      <c r="L202" s="30"/>
    </row>
    <row r="203" spans="2:12" s="3" customFormat="1">
      <c r="B203" s="30"/>
      <c r="C203" s="30"/>
      <c r="D203" s="30"/>
      <c r="E203" s="30"/>
      <c r="F203" s="30"/>
      <c r="G203" s="30"/>
      <c r="H203" s="30"/>
      <c r="I203" s="30"/>
      <c r="J203" s="30"/>
      <c r="K203" s="30"/>
      <c r="L203" s="30"/>
    </row>
    <row r="204" spans="2:12" s="3" customFormat="1">
      <c r="B204" s="30"/>
      <c r="C204" s="30"/>
      <c r="D204" s="30"/>
      <c r="E204" s="30"/>
      <c r="F204" s="30"/>
      <c r="G204" s="30"/>
      <c r="H204" s="30"/>
      <c r="I204" s="30"/>
      <c r="J204" s="30"/>
      <c r="K204" s="30"/>
      <c r="L204" s="30"/>
    </row>
    <row r="205" spans="2:12" s="3" customFormat="1">
      <c r="B205" s="30"/>
      <c r="C205" s="30"/>
      <c r="D205" s="30"/>
      <c r="E205" s="30"/>
      <c r="F205" s="30"/>
      <c r="G205" s="30"/>
      <c r="H205" s="30"/>
      <c r="I205" s="30"/>
      <c r="J205" s="30"/>
      <c r="K205" s="30"/>
      <c r="L205" s="30"/>
    </row>
    <row r="206" spans="2:12" s="3" customFormat="1">
      <c r="B206" s="30"/>
      <c r="C206" s="30"/>
      <c r="D206" s="30"/>
      <c r="E206" s="30"/>
      <c r="F206" s="30"/>
      <c r="G206" s="30"/>
      <c r="H206" s="30"/>
      <c r="I206" s="30"/>
      <c r="J206" s="30"/>
      <c r="K206" s="30"/>
      <c r="L206" s="30"/>
    </row>
    <row r="207" spans="2:12" s="3" customFormat="1">
      <c r="B207" s="30"/>
      <c r="C207" s="30"/>
      <c r="D207" s="30"/>
      <c r="E207" s="30"/>
      <c r="F207" s="30"/>
      <c r="G207" s="30"/>
      <c r="H207" s="30"/>
      <c r="I207" s="30"/>
      <c r="J207" s="30"/>
      <c r="K207" s="30"/>
      <c r="L207" s="30"/>
    </row>
    <row r="208" spans="2:12" s="3" customFormat="1">
      <c r="B208" s="30"/>
      <c r="C208" s="30"/>
      <c r="D208" s="30"/>
      <c r="E208" s="30"/>
      <c r="F208" s="30"/>
      <c r="G208" s="30"/>
      <c r="H208" s="30"/>
      <c r="I208" s="30"/>
      <c r="J208" s="30"/>
      <c r="K208" s="30"/>
      <c r="L208" s="30"/>
    </row>
    <row r="209" spans="2:12" s="3" customFormat="1">
      <c r="B209" s="30"/>
      <c r="C209" s="30"/>
      <c r="D209" s="30"/>
      <c r="E209" s="30"/>
      <c r="F209" s="30"/>
      <c r="G209" s="30"/>
      <c r="H209" s="30"/>
      <c r="I209" s="30"/>
      <c r="J209" s="30"/>
      <c r="K209" s="30"/>
      <c r="L209" s="30"/>
    </row>
    <row r="210" spans="2:12" s="3" customFormat="1">
      <c r="B210" s="30"/>
      <c r="C210" s="30"/>
      <c r="D210" s="30"/>
      <c r="E210" s="30"/>
      <c r="F210" s="30"/>
      <c r="G210" s="30"/>
      <c r="H210" s="30"/>
      <c r="I210" s="30"/>
      <c r="J210" s="30"/>
      <c r="K210" s="30"/>
      <c r="L210" s="30"/>
    </row>
    <row r="211" spans="2:12" s="3" customFormat="1">
      <c r="B211" s="30"/>
      <c r="C211" s="30"/>
      <c r="D211" s="30"/>
      <c r="E211" s="30"/>
      <c r="F211" s="30"/>
      <c r="G211" s="30"/>
      <c r="H211" s="30"/>
      <c r="I211" s="30"/>
      <c r="J211" s="30"/>
      <c r="K211" s="30"/>
      <c r="L211" s="30"/>
    </row>
    <row r="212" spans="2:12" s="3" customFormat="1">
      <c r="B212" s="30"/>
      <c r="C212" s="30"/>
      <c r="D212" s="30"/>
      <c r="E212" s="30"/>
      <c r="F212" s="30"/>
      <c r="G212" s="30"/>
      <c r="H212" s="30"/>
      <c r="I212" s="30"/>
      <c r="J212" s="30"/>
      <c r="K212" s="30"/>
      <c r="L212" s="30"/>
    </row>
    <row r="213" spans="2:12" s="3" customFormat="1">
      <c r="B213" s="30"/>
      <c r="C213" s="30"/>
      <c r="D213" s="30"/>
      <c r="E213" s="30"/>
      <c r="F213" s="30"/>
      <c r="G213" s="30"/>
      <c r="H213" s="30"/>
      <c r="I213" s="30"/>
      <c r="J213" s="30"/>
      <c r="K213" s="30"/>
      <c r="L213" s="30"/>
    </row>
    <row r="214" spans="2:12" s="3" customFormat="1">
      <c r="B214" s="30"/>
      <c r="C214" s="30"/>
      <c r="D214" s="30"/>
      <c r="E214" s="30"/>
      <c r="F214" s="30"/>
      <c r="G214" s="30"/>
      <c r="H214" s="30"/>
      <c r="I214" s="30"/>
      <c r="J214" s="30"/>
      <c r="K214" s="30"/>
      <c r="L214" s="30"/>
    </row>
    <row r="215" spans="2:12" s="3" customFormat="1">
      <c r="B215"/>
      <c r="C215"/>
      <c r="D215"/>
      <c r="E215"/>
      <c r="F215"/>
      <c r="G215"/>
      <c r="H215"/>
      <c r="I215"/>
      <c r="J215"/>
      <c r="K215"/>
      <c r="L215"/>
    </row>
    <row r="216" spans="2:12" s="3" customFormat="1">
      <c r="B216"/>
      <c r="C216"/>
      <c r="D216"/>
      <c r="E216"/>
      <c r="F216"/>
      <c r="G216"/>
      <c r="H216"/>
      <c r="I216"/>
      <c r="J216"/>
      <c r="K216"/>
      <c r="L216"/>
    </row>
  </sheetData>
  <mergeCells count="3">
    <mergeCell ref="A18:A19"/>
    <mergeCell ref="A16:A17"/>
    <mergeCell ref="A23:C23"/>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6"/>
  <sheetViews>
    <sheetView zoomScale="80" zoomScaleNormal="80" zoomScalePageLayoutView="80" workbookViewId="0">
      <pane ySplit="1" topLeftCell="A32" activePane="bottomLeft" state="frozen"/>
      <selection activeCell="C2" activeCellId="1" sqref="G2:G257 C2:C257"/>
      <selection pane="bottomLeft" activeCell="C3" sqref="C3:H66"/>
    </sheetView>
  </sheetViews>
  <sheetFormatPr baseColWidth="10" defaultRowHeight="15"/>
  <cols>
    <col min="1" max="1" width="6.42578125" style="49" customWidth="1"/>
    <col min="2" max="2" width="11.42578125" style="49"/>
    <col min="3" max="3" width="35.140625" style="49" customWidth="1"/>
    <col min="4" max="4" width="29.85546875" style="49" customWidth="1"/>
    <col min="5" max="7" width="11.42578125" style="49"/>
    <col min="8" max="8" width="31.140625" style="49" customWidth="1"/>
    <col min="9" max="9" width="27.42578125" style="49" customWidth="1"/>
    <col min="10" max="10" width="23.85546875" style="49" customWidth="1"/>
    <col min="11" max="15" width="11.42578125" style="49"/>
    <col min="16" max="16" width="45.28515625" style="49" customWidth="1"/>
    <col min="17" max="16384" width="11.42578125" style="49"/>
  </cols>
  <sheetData>
    <row r="1" spans="1:19" ht="30.75" thickBot="1">
      <c r="A1" t="s">
        <v>1881</v>
      </c>
      <c r="B1" s="35" t="s">
        <v>1</v>
      </c>
      <c r="C1" s="35" t="s">
        <v>14</v>
      </c>
      <c r="D1" s="35" t="s">
        <v>2</v>
      </c>
      <c r="E1" s="35" t="s">
        <v>15</v>
      </c>
      <c r="F1" s="35" t="s">
        <v>16</v>
      </c>
      <c r="G1" s="35" t="s">
        <v>13</v>
      </c>
      <c r="H1" s="35" t="s">
        <v>4</v>
      </c>
      <c r="I1" s="35" t="s">
        <v>20</v>
      </c>
      <c r="J1" s="35" t="s">
        <v>21</v>
      </c>
      <c r="K1" s="35" t="s">
        <v>2487</v>
      </c>
      <c r="L1" s="35" t="s">
        <v>2488</v>
      </c>
      <c r="M1" s="35" t="s">
        <v>12</v>
      </c>
      <c r="N1" s="35" t="s">
        <v>22</v>
      </c>
      <c r="O1" s="35" t="s">
        <v>8</v>
      </c>
      <c r="P1" s="35" t="s">
        <v>23</v>
      </c>
      <c r="R1" s="207" t="s">
        <v>2295</v>
      </c>
      <c r="S1" s="207" t="s">
        <v>2296</v>
      </c>
    </row>
    <row r="2" spans="1:19" ht="15.75" thickBot="1">
      <c r="A2" s="220">
        <v>1</v>
      </c>
      <c r="B2" s="221" t="s">
        <v>1121</v>
      </c>
      <c r="C2" s="222" t="s">
        <v>1904</v>
      </c>
      <c r="D2" s="221" t="s">
        <v>1122</v>
      </c>
      <c r="E2" s="222"/>
      <c r="F2" s="222"/>
      <c r="G2" s="223">
        <v>2017</v>
      </c>
      <c r="H2" s="221" t="s">
        <v>1123</v>
      </c>
      <c r="I2" s="221"/>
      <c r="J2" s="221" t="s">
        <v>1122</v>
      </c>
      <c r="K2" s="221"/>
      <c r="L2" s="221"/>
      <c r="M2" s="221"/>
      <c r="N2" s="221"/>
      <c r="O2" s="221" t="s">
        <v>1124</v>
      </c>
      <c r="P2" s="222"/>
    </row>
    <row r="3" spans="1:19" hidden="1">
      <c r="A3" s="220">
        <v>2</v>
      </c>
      <c r="B3" s="224" t="s">
        <v>1125</v>
      </c>
      <c r="C3" s="224" t="s">
        <v>743</v>
      </c>
      <c r="D3" s="224" t="s">
        <v>1127</v>
      </c>
      <c r="E3" s="224"/>
      <c r="F3" s="224">
        <v>1</v>
      </c>
      <c r="G3" s="225">
        <v>2007</v>
      </c>
      <c r="H3" s="224" t="s">
        <v>1128</v>
      </c>
      <c r="I3" s="224" t="s">
        <v>1129</v>
      </c>
      <c r="J3" s="224" t="s">
        <v>1130</v>
      </c>
      <c r="K3" s="224"/>
      <c r="L3" s="224" t="s">
        <v>40</v>
      </c>
      <c r="M3" s="224" t="s">
        <v>71</v>
      </c>
      <c r="N3" s="224" t="s">
        <v>1131</v>
      </c>
      <c r="O3" s="224" t="s">
        <v>1132</v>
      </c>
      <c r="P3" s="224" t="s">
        <v>1133</v>
      </c>
      <c r="R3" s="49">
        <v>1</v>
      </c>
    </row>
    <row r="4" spans="1:19" hidden="1">
      <c r="A4" s="220">
        <v>3</v>
      </c>
      <c r="B4" s="224" t="s">
        <v>1125</v>
      </c>
      <c r="C4" s="224" t="s">
        <v>743</v>
      </c>
      <c r="D4" s="224" t="s">
        <v>1130</v>
      </c>
      <c r="E4" s="224"/>
      <c r="F4" s="224">
        <v>1</v>
      </c>
      <c r="G4" s="225">
        <v>2007</v>
      </c>
      <c r="H4" s="224" t="s">
        <v>1134</v>
      </c>
      <c r="I4" s="224" t="s">
        <v>1129</v>
      </c>
      <c r="J4" s="224" t="s">
        <v>1130</v>
      </c>
      <c r="K4" s="224"/>
      <c r="L4" s="224" t="s">
        <v>40</v>
      </c>
      <c r="M4" s="224" t="s">
        <v>71</v>
      </c>
      <c r="N4" s="224" t="s">
        <v>1131</v>
      </c>
      <c r="O4" s="224" t="s">
        <v>1135</v>
      </c>
      <c r="P4" s="224" t="s">
        <v>1136</v>
      </c>
      <c r="R4" s="49">
        <v>1</v>
      </c>
    </row>
    <row r="5" spans="1:19" hidden="1">
      <c r="A5" s="220">
        <v>4</v>
      </c>
      <c r="B5" s="224" t="s">
        <v>1125</v>
      </c>
      <c r="C5" s="224" t="s">
        <v>743</v>
      </c>
      <c r="D5" s="224" t="s">
        <v>1137</v>
      </c>
      <c r="E5" s="224"/>
      <c r="F5" s="224">
        <v>1</v>
      </c>
      <c r="G5" s="225">
        <v>2007</v>
      </c>
      <c r="H5" s="224" t="s">
        <v>1138</v>
      </c>
      <c r="I5" s="224" t="s">
        <v>1129</v>
      </c>
      <c r="J5" s="224" t="s">
        <v>1130</v>
      </c>
      <c r="K5" s="224"/>
      <c r="L5" s="224" t="s">
        <v>40</v>
      </c>
      <c r="M5" s="224" t="s">
        <v>71</v>
      </c>
      <c r="N5" s="224" t="s">
        <v>1131</v>
      </c>
      <c r="O5" s="224" t="s">
        <v>1139</v>
      </c>
      <c r="P5" s="224" t="s">
        <v>1140</v>
      </c>
      <c r="R5" s="49">
        <v>1</v>
      </c>
    </row>
    <row r="6" spans="1:19" hidden="1">
      <c r="A6" s="220">
        <v>5</v>
      </c>
      <c r="B6" s="224" t="s">
        <v>1125</v>
      </c>
      <c r="C6" s="226" t="s">
        <v>1262</v>
      </c>
      <c r="D6" s="224" t="s">
        <v>1141</v>
      </c>
      <c r="E6" s="224" t="s">
        <v>40</v>
      </c>
      <c r="F6" s="224">
        <v>1</v>
      </c>
      <c r="G6" s="225">
        <v>2016</v>
      </c>
      <c r="H6" s="224" t="s">
        <v>1142</v>
      </c>
      <c r="I6" s="224" t="s">
        <v>1143</v>
      </c>
      <c r="J6" s="224" t="s">
        <v>1144</v>
      </c>
      <c r="K6" s="224"/>
      <c r="L6" s="224" t="s">
        <v>40</v>
      </c>
      <c r="M6" s="224" t="s">
        <v>71</v>
      </c>
      <c r="N6" s="224" t="s">
        <v>1145</v>
      </c>
      <c r="O6" s="224" t="s">
        <v>1146</v>
      </c>
      <c r="P6" s="224" t="s">
        <v>1147</v>
      </c>
      <c r="R6" s="49">
        <v>1</v>
      </c>
    </row>
    <row r="7" spans="1:19" hidden="1">
      <c r="A7" s="220">
        <v>6</v>
      </c>
      <c r="B7" s="224" t="s">
        <v>1125</v>
      </c>
      <c r="C7" s="226" t="s">
        <v>1262</v>
      </c>
      <c r="D7" s="224" t="s">
        <v>1148</v>
      </c>
      <c r="E7" s="224"/>
      <c r="F7" s="224">
        <v>1</v>
      </c>
      <c r="G7" s="225">
        <v>2016</v>
      </c>
      <c r="H7" s="224" t="s">
        <v>1149</v>
      </c>
      <c r="I7" s="224" t="s">
        <v>1150</v>
      </c>
      <c r="J7" s="224" t="s">
        <v>1144</v>
      </c>
      <c r="K7" s="224"/>
      <c r="L7" s="224" t="s">
        <v>40</v>
      </c>
      <c r="M7" s="224" t="s">
        <v>71</v>
      </c>
      <c r="N7" s="224" t="s">
        <v>1145</v>
      </c>
      <c r="O7" s="224" t="s">
        <v>1151</v>
      </c>
      <c r="P7" s="224" t="s">
        <v>1152</v>
      </c>
      <c r="R7" s="49">
        <v>1</v>
      </c>
    </row>
    <row r="8" spans="1:19" hidden="1">
      <c r="A8" s="220">
        <v>7</v>
      </c>
      <c r="B8" s="224" t="s">
        <v>1125</v>
      </c>
      <c r="C8" s="224" t="s">
        <v>743</v>
      </c>
      <c r="D8" s="224" t="s">
        <v>1153</v>
      </c>
      <c r="E8" s="224"/>
      <c r="F8" s="224">
        <v>1</v>
      </c>
      <c r="G8" s="225">
        <v>2016</v>
      </c>
      <c r="H8" s="224" t="s">
        <v>1154</v>
      </c>
      <c r="I8" s="224" t="s">
        <v>1143</v>
      </c>
      <c r="J8" s="224" t="s">
        <v>1144</v>
      </c>
      <c r="K8" s="224"/>
      <c r="L8" s="224" t="s">
        <v>40</v>
      </c>
      <c r="M8" s="224" t="s">
        <v>71</v>
      </c>
      <c r="N8" s="224" t="s">
        <v>1145</v>
      </c>
      <c r="O8" s="224" t="s">
        <v>1155</v>
      </c>
      <c r="P8" s="224" t="s">
        <v>1156</v>
      </c>
      <c r="R8" s="49">
        <v>1</v>
      </c>
    </row>
    <row r="9" spans="1:19" hidden="1">
      <c r="A9" s="220">
        <v>8</v>
      </c>
      <c r="B9" s="224" t="s">
        <v>1125</v>
      </c>
      <c r="C9" s="224" t="s">
        <v>743</v>
      </c>
      <c r="D9" s="224" t="s">
        <v>140</v>
      </c>
      <c r="E9" s="224">
        <v>1</v>
      </c>
      <c r="F9" s="224"/>
      <c r="G9" s="225">
        <v>2016</v>
      </c>
      <c r="H9" s="224" t="s">
        <v>1157</v>
      </c>
      <c r="I9" s="224" t="s">
        <v>1143</v>
      </c>
      <c r="J9" s="224" t="s">
        <v>1144</v>
      </c>
      <c r="K9" s="224"/>
      <c r="L9" s="224" t="s">
        <v>40</v>
      </c>
      <c r="M9" s="224" t="s">
        <v>71</v>
      </c>
      <c r="N9" s="224" t="s">
        <v>1145</v>
      </c>
      <c r="O9" s="224" t="s">
        <v>1158</v>
      </c>
      <c r="P9" s="224" t="s">
        <v>1159</v>
      </c>
      <c r="R9" s="49">
        <v>1</v>
      </c>
    </row>
    <row r="10" spans="1:19" hidden="1">
      <c r="A10" s="220">
        <v>9</v>
      </c>
      <c r="B10" s="224" t="s">
        <v>1125</v>
      </c>
      <c r="C10" s="224" t="s">
        <v>743</v>
      </c>
      <c r="D10" s="224" t="s">
        <v>1160</v>
      </c>
      <c r="E10" s="224">
        <v>1</v>
      </c>
      <c r="F10" s="224">
        <v>1</v>
      </c>
      <c r="G10" s="225">
        <v>2016</v>
      </c>
      <c r="H10" s="224" t="s">
        <v>1161</v>
      </c>
      <c r="I10" s="224" t="s">
        <v>1143</v>
      </c>
      <c r="J10" s="224" t="s">
        <v>1144</v>
      </c>
      <c r="K10" s="224"/>
      <c r="L10" s="224" t="s">
        <v>40</v>
      </c>
      <c r="M10" s="224" t="s">
        <v>71</v>
      </c>
      <c r="N10" s="224" t="s">
        <v>1145</v>
      </c>
      <c r="O10" s="224" t="s">
        <v>1162</v>
      </c>
      <c r="P10" s="224" t="s">
        <v>1163</v>
      </c>
      <c r="R10" s="49">
        <v>1</v>
      </c>
    </row>
    <row r="11" spans="1:19" hidden="1">
      <c r="A11" s="220">
        <v>10</v>
      </c>
      <c r="B11" s="224" t="s">
        <v>1125</v>
      </c>
      <c r="C11" s="224" t="s">
        <v>743</v>
      </c>
      <c r="D11" s="224" t="s">
        <v>1164</v>
      </c>
      <c r="E11" s="224">
        <v>1</v>
      </c>
      <c r="F11" s="224"/>
      <c r="G11" s="225">
        <v>1997</v>
      </c>
      <c r="H11" s="224" t="s">
        <v>1165</v>
      </c>
      <c r="I11" s="224" t="s">
        <v>1166</v>
      </c>
      <c r="J11" s="224" t="s">
        <v>1167</v>
      </c>
      <c r="K11" s="225">
        <v>2</v>
      </c>
      <c r="L11" s="224"/>
      <c r="M11" s="224" t="s">
        <v>71</v>
      </c>
      <c r="N11" s="224" t="s">
        <v>1168</v>
      </c>
      <c r="O11" s="224" t="s">
        <v>1169</v>
      </c>
      <c r="P11" s="224" t="s">
        <v>1170</v>
      </c>
      <c r="R11" s="49">
        <v>1</v>
      </c>
    </row>
    <row r="12" spans="1:19" hidden="1">
      <c r="A12" s="220">
        <v>11</v>
      </c>
      <c r="B12" s="224" t="s">
        <v>1125</v>
      </c>
      <c r="C12" s="224" t="s">
        <v>743</v>
      </c>
      <c r="D12" s="224" t="s">
        <v>1171</v>
      </c>
      <c r="E12" s="224">
        <v>1</v>
      </c>
      <c r="F12" s="224"/>
      <c r="G12" s="225">
        <v>1997</v>
      </c>
      <c r="H12" s="224" t="s">
        <v>1172</v>
      </c>
      <c r="I12" s="224" t="s">
        <v>1166</v>
      </c>
      <c r="J12" s="224" t="s">
        <v>1167</v>
      </c>
      <c r="K12" s="225">
        <v>2</v>
      </c>
      <c r="L12" s="224"/>
      <c r="M12" s="224" t="s">
        <v>71</v>
      </c>
      <c r="N12" s="224" t="s">
        <v>1168</v>
      </c>
      <c r="O12" s="224" t="s">
        <v>1173</v>
      </c>
      <c r="P12" s="224" t="s">
        <v>1174</v>
      </c>
      <c r="R12" s="49">
        <v>1</v>
      </c>
    </row>
    <row r="13" spans="1:19" hidden="1">
      <c r="A13" s="220">
        <v>12</v>
      </c>
      <c r="B13" s="224" t="s">
        <v>1125</v>
      </c>
      <c r="C13" s="224" t="s">
        <v>1262</v>
      </c>
      <c r="D13" s="224" t="s">
        <v>1175</v>
      </c>
      <c r="E13" s="224">
        <v>1</v>
      </c>
      <c r="F13" s="224"/>
      <c r="G13" s="225">
        <v>1990</v>
      </c>
      <c r="H13" s="224" t="s">
        <v>1176</v>
      </c>
      <c r="I13" s="224" t="s">
        <v>1177</v>
      </c>
      <c r="J13" s="224" t="s">
        <v>1178</v>
      </c>
      <c r="K13" s="224" t="s">
        <v>40</v>
      </c>
      <c r="L13" s="224"/>
      <c r="M13" s="224" t="s">
        <v>71</v>
      </c>
      <c r="N13" s="224" t="s">
        <v>1179</v>
      </c>
      <c r="O13" s="224" t="s">
        <v>1180</v>
      </c>
      <c r="P13" s="224" t="s">
        <v>1181</v>
      </c>
      <c r="R13" s="49">
        <v>1</v>
      </c>
    </row>
    <row r="14" spans="1:19" hidden="1">
      <c r="A14" s="220">
        <v>13</v>
      </c>
      <c r="B14" s="224" t="s">
        <v>1125</v>
      </c>
      <c r="C14" s="226" t="s">
        <v>1262</v>
      </c>
      <c r="D14" s="224" t="s">
        <v>1182</v>
      </c>
      <c r="E14" s="224">
        <v>1</v>
      </c>
      <c r="F14" s="224"/>
      <c r="G14" s="225">
        <v>2000</v>
      </c>
      <c r="H14" s="224" t="s">
        <v>1183</v>
      </c>
      <c r="I14" s="224" t="s">
        <v>1184</v>
      </c>
      <c r="J14" s="224" t="s">
        <v>1185</v>
      </c>
      <c r="K14" s="224" t="s">
        <v>40</v>
      </c>
      <c r="L14" s="224"/>
      <c r="M14" s="224" t="s">
        <v>97</v>
      </c>
      <c r="N14" s="224" t="s">
        <v>1186</v>
      </c>
      <c r="O14" s="224" t="s">
        <v>1187</v>
      </c>
      <c r="P14" s="224" t="s">
        <v>1188</v>
      </c>
      <c r="R14" s="49">
        <v>1</v>
      </c>
    </row>
    <row r="15" spans="1:19" hidden="1">
      <c r="A15" s="220">
        <v>14</v>
      </c>
      <c r="B15" s="224" t="s">
        <v>1125</v>
      </c>
      <c r="C15" s="226" t="s">
        <v>743</v>
      </c>
      <c r="D15" s="224" t="s">
        <v>140</v>
      </c>
      <c r="E15" s="224">
        <v>1</v>
      </c>
      <c r="F15" s="224"/>
      <c r="G15" s="225">
        <v>2009</v>
      </c>
      <c r="H15" s="224" t="s">
        <v>1189</v>
      </c>
      <c r="I15" s="224" t="s">
        <v>1190</v>
      </c>
      <c r="J15" s="224" t="s">
        <v>1191</v>
      </c>
      <c r="K15" s="224" t="s">
        <v>40</v>
      </c>
      <c r="L15" s="224" t="s">
        <v>40</v>
      </c>
      <c r="M15" s="224" t="s">
        <v>71</v>
      </c>
      <c r="N15" s="224" t="s">
        <v>1192</v>
      </c>
      <c r="O15" s="224" t="s">
        <v>1193</v>
      </c>
      <c r="P15" s="224" t="s">
        <v>1194</v>
      </c>
      <c r="R15" s="49">
        <v>1</v>
      </c>
    </row>
    <row r="16" spans="1:19" hidden="1">
      <c r="A16" s="220">
        <v>15</v>
      </c>
      <c r="B16" s="224" t="s">
        <v>1125</v>
      </c>
      <c r="C16" s="226" t="s">
        <v>743</v>
      </c>
      <c r="D16" s="224" t="s">
        <v>1195</v>
      </c>
      <c r="E16" s="224">
        <v>1</v>
      </c>
      <c r="F16" s="224"/>
      <c r="G16" s="225">
        <v>2009</v>
      </c>
      <c r="H16" s="224" t="s">
        <v>1196</v>
      </c>
      <c r="I16" s="224" t="s">
        <v>1190</v>
      </c>
      <c r="J16" s="224" t="s">
        <v>1191</v>
      </c>
      <c r="K16" s="224" t="s">
        <v>40</v>
      </c>
      <c r="L16" s="224" t="s">
        <v>40</v>
      </c>
      <c r="M16" s="224" t="s">
        <v>71</v>
      </c>
      <c r="N16" s="224" t="s">
        <v>1192</v>
      </c>
      <c r="O16" s="224" t="s">
        <v>1197</v>
      </c>
      <c r="P16" s="224"/>
      <c r="S16" s="49">
        <v>1</v>
      </c>
    </row>
    <row r="17" spans="1:19" hidden="1">
      <c r="A17" s="220">
        <v>16</v>
      </c>
      <c r="B17" s="224" t="s">
        <v>1125</v>
      </c>
      <c r="C17" s="226" t="s">
        <v>743</v>
      </c>
      <c r="D17" s="224" t="s">
        <v>1198</v>
      </c>
      <c r="E17" s="224">
        <v>1</v>
      </c>
      <c r="F17" s="224"/>
      <c r="G17" s="225">
        <v>2009</v>
      </c>
      <c r="H17" s="224" t="s">
        <v>1199</v>
      </c>
      <c r="I17" s="224" t="s">
        <v>1190</v>
      </c>
      <c r="J17" s="224" t="s">
        <v>1191</v>
      </c>
      <c r="K17" s="224" t="s">
        <v>40</v>
      </c>
      <c r="L17" s="224" t="s">
        <v>40</v>
      </c>
      <c r="M17" s="224" t="s">
        <v>71</v>
      </c>
      <c r="N17" s="224" t="s">
        <v>1192</v>
      </c>
      <c r="O17" s="224" t="s">
        <v>1200</v>
      </c>
      <c r="P17" s="224"/>
      <c r="S17" s="49">
        <v>1</v>
      </c>
    </row>
    <row r="18" spans="1:19" hidden="1">
      <c r="A18" s="220">
        <v>17</v>
      </c>
      <c r="B18" s="224" t="s">
        <v>1125</v>
      </c>
      <c r="C18" s="226" t="s">
        <v>743</v>
      </c>
      <c r="D18" s="224" t="s">
        <v>1148</v>
      </c>
      <c r="E18" s="224">
        <v>1</v>
      </c>
      <c r="F18" s="224"/>
      <c r="G18" s="225">
        <v>2009</v>
      </c>
      <c r="H18" s="224" t="s">
        <v>1201</v>
      </c>
      <c r="I18" s="224" t="s">
        <v>1190</v>
      </c>
      <c r="J18" s="224" t="s">
        <v>1191</v>
      </c>
      <c r="K18" s="224" t="s">
        <v>40</v>
      </c>
      <c r="L18" s="224" t="s">
        <v>40</v>
      </c>
      <c r="M18" s="224" t="s">
        <v>71</v>
      </c>
      <c r="N18" s="224" t="s">
        <v>1192</v>
      </c>
      <c r="O18" s="224" t="s">
        <v>1202</v>
      </c>
      <c r="P18" s="224"/>
      <c r="S18" s="49">
        <v>1</v>
      </c>
    </row>
    <row r="19" spans="1:19" hidden="1">
      <c r="A19" s="220">
        <v>18</v>
      </c>
      <c r="B19" s="224" t="s">
        <v>1125</v>
      </c>
      <c r="C19" s="224" t="s">
        <v>743</v>
      </c>
      <c r="D19" s="224" t="s">
        <v>1203</v>
      </c>
      <c r="E19" s="224">
        <v>1</v>
      </c>
      <c r="F19" s="224"/>
      <c r="G19" s="225">
        <v>2009</v>
      </c>
      <c r="H19" s="224" t="s">
        <v>1204</v>
      </c>
      <c r="I19" s="224" t="s">
        <v>1205</v>
      </c>
      <c r="J19" s="224" t="s">
        <v>1206</v>
      </c>
      <c r="K19" s="224"/>
      <c r="L19" s="224" t="s">
        <v>40</v>
      </c>
      <c r="M19" s="224" t="s">
        <v>71</v>
      </c>
      <c r="N19" s="224" t="s">
        <v>1192</v>
      </c>
      <c r="O19" s="224" t="s">
        <v>1207</v>
      </c>
      <c r="P19" s="224" t="s">
        <v>1208</v>
      </c>
      <c r="R19" s="49">
        <v>1</v>
      </c>
    </row>
    <row r="20" spans="1:19" hidden="1">
      <c r="A20" s="220">
        <v>19</v>
      </c>
      <c r="B20" s="224" t="s">
        <v>1125</v>
      </c>
      <c r="C20" s="226" t="s">
        <v>743</v>
      </c>
      <c r="D20" s="224" t="s">
        <v>1209</v>
      </c>
      <c r="E20" s="224"/>
      <c r="F20" s="224">
        <v>1</v>
      </c>
      <c r="G20" s="225">
        <v>2003</v>
      </c>
      <c r="H20" s="224" t="s">
        <v>1210</v>
      </c>
      <c r="I20" s="224" t="s">
        <v>1205</v>
      </c>
      <c r="J20" s="224" t="s">
        <v>1206</v>
      </c>
      <c r="K20" s="224"/>
      <c r="L20" s="224" t="s">
        <v>40</v>
      </c>
      <c r="M20" s="224" t="s">
        <v>71</v>
      </c>
      <c r="N20" s="224" t="s">
        <v>1192</v>
      </c>
      <c r="O20" s="224" t="s">
        <v>1211</v>
      </c>
      <c r="P20" s="224" t="s">
        <v>1212</v>
      </c>
      <c r="R20" s="49">
        <v>1</v>
      </c>
    </row>
    <row r="21" spans="1:19" hidden="1">
      <c r="A21" s="220">
        <v>20</v>
      </c>
      <c r="B21" s="224" t="s">
        <v>1125</v>
      </c>
      <c r="C21" s="224" t="s">
        <v>743</v>
      </c>
      <c r="D21" s="224" t="s">
        <v>140</v>
      </c>
      <c r="E21" s="224">
        <v>1</v>
      </c>
      <c r="F21" s="224"/>
      <c r="G21" s="225">
        <v>2003</v>
      </c>
      <c r="H21" s="224" t="s">
        <v>1213</v>
      </c>
      <c r="I21" s="224" t="s">
        <v>1205</v>
      </c>
      <c r="J21" s="224" t="s">
        <v>1206</v>
      </c>
      <c r="K21" s="224"/>
      <c r="L21" s="224" t="s">
        <v>40</v>
      </c>
      <c r="M21" s="224" t="s">
        <v>71</v>
      </c>
      <c r="N21" s="224" t="s">
        <v>1192</v>
      </c>
      <c r="O21" s="224" t="s">
        <v>1214</v>
      </c>
      <c r="P21" s="224" t="s">
        <v>1215</v>
      </c>
      <c r="R21" s="49">
        <v>1</v>
      </c>
    </row>
    <row r="22" spans="1:19" hidden="1">
      <c r="A22" s="220">
        <v>21</v>
      </c>
      <c r="B22" s="224" t="s">
        <v>1125</v>
      </c>
      <c r="C22" s="224" t="s">
        <v>743</v>
      </c>
      <c r="D22" s="224" t="s">
        <v>1216</v>
      </c>
      <c r="E22" s="224"/>
      <c r="F22" s="224">
        <v>1</v>
      </c>
      <c r="G22" s="225">
        <v>2003</v>
      </c>
      <c r="H22" s="224" t="s">
        <v>1217</v>
      </c>
      <c r="I22" s="224" t="s">
        <v>1205</v>
      </c>
      <c r="J22" s="224" t="s">
        <v>1206</v>
      </c>
      <c r="K22" s="224"/>
      <c r="L22" s="224" t="s">
        <v>40</v>
      </c>
      <c r="M22" s="224" t="s">
        <v>71</v>
      </c>
      <c r="N22" s="224" t="s">
        <v>1192</v>
      </c>
      <c r="O22" s="224" t="s">
        <v>1218</v>
      </c>
      <c r="P22" s="224" t="s">
        <v>1219</v>
      </c>
      <c r="R22" s="49">
        <v>1</v>
      </c>
    </row>
    <row r="23" spans="1:19" hidden="1">
      <c r="A23" s="220">
        <v>22</v>
      </c>
      <c r="B23" s="224" t="s">
        <v>1125</v>
      </c>
      <c r="C23" s="224" t="s">
        <v>743</v>
      </c>
      <c r="D23" s="224" t="s">
        <v>1220</v>
      </c>
      <c r="E23" s="224">
        <v>1</v>
      </c>
      <c r="F23" s="224"/>
      <c r="G23" s="225">
        <v>2003</v>
      </c>
      <c r="H23" s="224" t="s">
        <v>1221</v>
      </c>
      <c r="I23" s="224" t="s">
        <v>771</v>
      </c>
      <c r="J23" s="224" t="s">
        <v>1220</v>
      </c>
      <c r="K23" s="224" t="s">
        <v>40</v>
      </c>
      <c r="L23" s="224"/>
      <c r="M23" s="224" t="s">
        <v>71</v>
      </c>
      <c r="N23" s="224" t="s">
        <v>1192</v>
      </c>
      <c r="O23" s="225">
        <v>23</v>
      </c>
      <c r="P23" s="224" t="s">
        <v>1222</v>
      </c>
      <c r="R23" s="49">
        <v>1</v>
      </c>
    </row>
    <row r="24" spans="1:19" hidden="1">
      <c r="A24" s="220">
        <v>23</v>
      </c>
      <c r="B24" s="224" t="s">
        <v>1125</v>
      </c>
      <c r="C24" s="224" t="s">
        <v>743</v>
      </c>
      <c r="D24" s="224" t="s">
        <v>1144</v>
      </c>
      <c r="E24" s="224"/>
      <c r="F24" s="224">
        <v>1</v>
      </c>
      <c r="G24" s="225">
        <v>1997</v>
      </c>
      <c r="H24" s="224" t="s">
        <v>1223</v>
      </c>
      <c r="I24" s="224" t="s">
        <v>1224</v>
      </c>
      <c r="J24" s="224" t="s">
        <v>1144</v>
      </c>
      <c r="K24" s="224"/>
      <c r="L24" s="224" t="s">
        <v>40</v>
      </c>
      <c r="M24" s="224" t="s">
        <v>71</v>
      </c>
      <c r="N24" s="224" t="s">
        <v>1225</v>
      </c>
      <c r="O24" s="224" t="s">
        <v>1226</v>
      </c>
      <c r="P24" s="224" t="s">
        <v>1227</v>
      </c>
      <c r="R24" s="49">
        <v>1</v>
      </c>
    </row>
    <row r="25" spans="1:19" hidden="1">
      <c r="A25" s="220">
        <v>24</v>
      </c>
      <c r="B25" s="224" t="s">
        <v>1125</v>
      </c>
      <c r="C25" s="224" t="s">
        <v>743</v>
      </c>
      <c r="D25" s="224" t="s">
        <v>1228</v>
      </c>
      <c r="E25" s="224"/>
      <c r="F25" s="224">
        <v>1</v>
      </c>
      <c r="G25" s="225">
        <v>1997</v>
      </c>
      <c r="H25" s="224" t="s">
        <v>1229</v>
      </c>
      <c r="I25" s="224" t="s">
        <v>1224</v>
      </c>
      <c r="J25" s="224" t="s">
        <v>1144</v>
      </c>
      <c r="K25" s="224"/>
      <c r="L25" s="224" t="s">
        <v>40</v>
      </c>
      <c r="M25" s="224" t="s">
        <v>71</v>
      </c>
      <c r="N25" s="224" t="s">
        <v>1225</v>
      </c>
      <c r="O25" s="224" t="s">
        <v>1230</v>
      </c>
      <c r="P25" s="224"/>
      <c r="S25" s="49">
        <v>1</v>
      </c>
    </row>
    <row r="26" spans="1:19" hidden="1">
      <c r="A26" s="220">
        <v>25</v>
      </c>
      <c r="B26" s="224" t="s">
        <v>1125</v>
      </c>
      <c r="C26" s="224" t="s">
        <v>743</v>
      </c>
      <c r="D26" s="224" t="s">
        <v>1206</v>
      </c>
      <c r="E26" s="224"/>
      <c r="F26" s="224">
        <v>1</v>
      </c>
      <c r="G26" s="225">
        <v>2000</v>
      </c>
      <c r="H26" s="224" t="s">
        <v>1231</v>
      </c>
      <c r="I26" s="224" t="s">
        <v>1232</v>
      </c>
      <c r="J26" s="224" t="s">
        <v>1206</v>
      </c>
      <c r="K26" s="224"/>
      <c r="L26" s="224" t="s">
        <v>40</v>
      </c>
      <c r="M26" s="224" t="s">
        <v>71</v>
      </c>
      <c r="N26" s="224" t="s">
        <v>1233</v>
      </c>
      <c r="O26" s="224" t="s">
        <v>1234</v>
      </c>
      <c r="P26" s="224"/>
      <c r="S26" s="49">
        <v>1</v>
      </c>
    </row>
    <row r="27" spans="1:19" hidden="1">
      <c r="A27" s="220">
        <v>26</v>
      </c>
      <c r="B27" s="224" t="s">
        <v>1125</v>
      </c>
      <c r="C27" s="226" t="s">
        <v>743</v>
      </c>
      <c r="D27" s="224" t="s">
        <v>1235</v>
      </c>
      <c r="E27" s="224"/>
      <c r="F27" s="224">
        <v>1</v>
      </c>
      <c r="G27" s="225">
        <v>2004</v>
      </c>
      <c r="H27" s="224" t="s">
        <v>1236</v>
      </c>
      <c r="I27" s="224" t="s">
        <v>1237</v>
      </c>
      <c r="J27" s="224" t="s">
        <v>1238</v>
      </c>
      <c r="K27" s="224" t="s">
        <v>40</v>
      </c>
      <c r="L27" s="224"/>
      <c r="M27" s="224" t="s">
        <v>71</v>
      </c>
      <c r="N27" s="224" t="s">
        <v>1239</v>
      </c>
      <c r="O27" s="224" t="s">
        <v>1240</v>
      </c>
      <c r="P27" s="224" t="s">
        <v>1241</v>
      </c>
      <c r="R27" s="49">
        <v>1</v>
      </c>
    </row>
    <row r="28" spans="1:19" hidden="1">
      <c r="A28" s="220">
        <v>27</v>
      </c>
      <c r="B28" s="224" t="s">
        <v>1125</v>
      </c>
      <c r="C28" s="226" t="s">
        <v>1261</v>
      </c>
      <c r="D28" s="224" t="s">
        <v>1242</v>
      </c>
      <c r="E28" s="224">
        <v>1</v>
      </c>
      <c r="F28" s="224"/>
      <c r="G28" s="225">
        <v>2013</v>
      </c>
      <c r="H28" s="224" t="s">
        <v>1243</v>
      </c>
      <c r="I28" s="224" t="s">
        <v>1244</v>
      </c>
      <c r="J28" s="224" t="s">
        <v>1245</v>
      </c>
      <c r="K28" s="224" t="s">
        <v>40</v>
      </c>
      <c r="L28" s="224"/>
      <c r="M28" s="224" t="s">
        <v>71</v>
      </c>
      <c r="N28" s="224" t="s">
        <v>1186</v>
      </c>
      <c r="O28" s="224" t="s">
        <v>1246</v>
      </c>
      <c r="P28" s="224" t="s">
        <v>1247</v>
      </c>
      <c r="R28" s="49">
        <v>1</v>
      </c>
    </row>
    <row r="29" spans="1:19" hidden="1">
      <c r="A29" s="220">
        <v>28</v>
      </c>
      <c r="B29" s="224" t="s">
        <v>1125</v>
      </c>
      <c r="C29" s="226" t="s">
        <v>743</v>
      </c>
      <c r="D29" s="224" t="s">
        <v>1248</v>
      </c>
      <c r="E29" s="224">
        <v>1</v>
      </c>
      <c r="F29" s="224"/>
      <c r="G29" s="225">
        <v>2014</v>
      </c>
      <c r="H29" s="224" t="s">
        <v>1249</v>
      </c>
      <c r="I29" s="224" t="s">
        <v>1250</v>
      </c>
      <c r="J29" s="224" t="s">
        <v>1248</v>
      </c>
      <c r="K29" s="224" t="s">
        <v>40</v>
      </c>
      <c r="L29" s="224"/>
      <c r="M29" s="224" t="s">
        <v>71</v>
      </c>
      <c r="N29" s="224" t="s">
        <v>1251</v>
      </c>
      <c r="O29" s="224" t="s">
        <v>1252</v>
      </c>
      <c r="P29" s="224" t="s">
        <v>1253</v>
      </c>
      <c r="R29" s="49">
        <v>1</v>
      </c>
    </row>
    <row r="30" spans="1:19" hidden="1">
      <c r="A30" s="220">
        <v>29</v>
      </c>
      <c r="B30" s="224" t="s">
        <v>1125</v>
      </c>
      <c r="C30" s="224" t="s">
        <v>743</v>
      </c>
      <c r="D30" s="224" t="s">
        <v>1254</v>
      </c>
      <c r="E30" s="224"/>
      <c r="F30" s="224">
        <v>1</v>
      </c>
      <c r="G30" s="225">
        <v>2007</v>
      </c>
      <c r="H30" s="224" t="s">
        <v>1255</v>
      </c>
      <c r="I30" s="224" t="s">
        <v>1256</v>
      </c>
      <c r="J30" s="224" t="s">
        <v>1130</v>
      </c>
      <c r="K30" s="224"/>
      <c r="L30" s="224" t="s">
        <v>40</v>
      </c>
      <c r="M30" s="224" t="s">
        <v>71</v>
      </c>
      <c r="N30" s="224" t="s">
        <v>1257</v>
      </c>
      <c r="O30" s="224" t="s">
        <v>1258</v>
      </c>
      <c r="P30" s="224" t="s">
        <v>1259</v>
      </c>
      <c r="R30" s="49">
        <v>1</v>
      </c>
    </row>
    <row r="31" spans="1:19" hidden="1">
      <c r="A31" s="220">
        <v>30</v>
      </c>
      <c r="B31" s="220" t="s">
        <v>1882</v>
      </c>
      <c r="C31" s="227" t="s">
        <v>743</v>
      </c>
      <c r="D31" s="220" t="s">
        <v>1883</v>
      </c>
      <c r="E31" s="220"/>
      <c r="F31" s="220">
        <v>1</v>
      </c>
      <c r="G31" s="220">
        <v>2003</v>
      </c>
      <c r="H31" s="220" t="s">
        <v>1884</v>
      </c>
      <c r="I31" s="220" t="s">
        <v>1885</v>
      </c>
      <c r="J31" s="220" t="s">
        <v>1883</v>
      </c>
      <c r="K31" s="220"/>
      <c r="L31" s="220">
        <v>1</v>
      </c>
      <c r="M31" s="220" t="s">
        <v>71</v>
      </c>
      <c r="N31" s="220" t="s">
        <v>1886</v>
      </c>
      <c r="O31" s="220" t="s">
        <v>1887</v>
      </c>
      <c r="P31" s="220" t="s">
        <v>1888</v>
      </c>
      <c r="R31" s="49">
        <v>1</v>
      </c>
    </row>
    <row r="32" spans="1:19" hidden="1">
      <c r="A32" s="220">
        <v>31</v>
      </c>
      <c r="B32" s="220" t="s">
        <v>1882</v>
      </c>
      <c r="C32" s="227" t="s">
        <v>743</v>
      </c>
      <c r="D32" s="220" t="s">
        <v>1889</v>
      </c>
      <c r="E32" s="220">
        <v>1</v>
      </c>
      <c r="F32" s="220"/>
      <c r="G32" s="220">
        <v>2013</v>
      </c>
      <c r="H32" s="220" t="s">
        <v>1890</v>
      </c>
      <c r="I32" s="220" t="s">
        <v>1891</v>
      </c>
      <c r="J32" s="220" t="s">
        <v>1892</v>
      </c>
      <c r="K32" s="220">
        <v>2</v>
      </c>
      <c r="L32" s="220"/>
      <c r="M32" s="220" t="s">
        <v>71</v>
      </c>
      <c r="N32" s="220" t="s">
        <v>1893</v>
      </c>
      <c r="O32" s="220" t="s">
        <v>1894</v>
      </c>
      <c r="P32" s="220" t="s">
        <v>1895</v>
      </c>
      <c r="R32" s="49">
        <v>1</v>
      </c>
    </row>
    <row r="33" spans="1:18" hidden="1">
      <c r="A33" s="220">
        <v>32</v>
      </c>
      <c r="B33" s="220" t="s">
        <v>1882</v>
      </c>
      <c r="C33" s="220" t="s">
        <v>1262</v>
      </c>
      <c r="D33" s="220" t="s">
        <v>1896</v>
      </c>
      <c r="E33" s="220"/>
      <c r="F33" s="220">
        <v>1</v>
      </c>
      <c r="G33" s="220">
        <v>2013</v>
      </c>
      <c r="H33" s="220" t="s">
        <v>1897</v>
      </c>
      <c r="I33" s="220" t="s">
        <v>1891</v>
      </c>
      <c r="J33" s="220" t="s">
        <v>1892</v>
      </c>
      <c r="K33" s="220">
        <v>2</v>
      </c>
      <c r="L33" s="220"/>
      <c r="M33" s="220" t="s">
        <v>71</v>
      </c>
      <c r="N33" s="220" t="s">
        <v>1893</v>
      </c>
      <c r="O33" s="220" t="s">
        <v>1898</v>
      </c>
      <c r="P33" s="220" t="s">
        <v>1899</v>
      </c>
      <c r="R33" s="49">
        <v>1</v>
      </c>
    </row>
    <row r="34" spans="1:18" hidden="1">
      <c r="A34" s="220">
        <v>33</v>
      </c>
      <c r="B34" s="220" t="s">
        <v>1882</v>
      </c>
      <c r="C34" s="227" t="s">
        <v>743</v>
      </c>
      <c r="D34" s="220" t="s">
        <v>1900</v>
      </c>
      <c r="E34" s="220"/>
      <c r="F34" s="220">
        <v>1</v>
      </c>
      <c r="G34" s="220">
        <v>2013</v>
      </c>
      <c r="H34" s="220" t="s">
        <v>1901</v>
      </c>
      <c r="I34" s="220" t="s">
        <v>1891</v>
      </c>
      <c r="J34" s="220" t="s">
        <v>1892</v>
      </c>
      <c r="K34" s="220">
        <v>2</v>
      </c>
      <c r="L34" s="220"/>
      <c r="M34" s="220" t="s">
        <v>71</v>
      </c>
      <c r="N34" s="220" t="s">
        <v>1893</v>
      </c>
      <c r="O34" s="220" t="s">
        <v>1902</v>
      </c>
      <c r="P34" s="220" t="s">
        <v>1903</v>
      </c>
      <c r="R34" s="49">
        <v>1</v>
      </c>
    </row>
    <row r="35" spans="1:18">
      <c r="A35" s="220">
        <v>34</v>
      </c>
      <c r="B35" s="220" t="s">
        <v>1882</v>
      </c>
      <c r="C35" s="220" t="s">
        <v>1904</v>
      </c>
      <c r="D35" s="220" t="s">
        <v>1905</v>
      </c>
      <c r="E35" s="220">
        <v>1</v>
      </c>
      <c r="F35" s="220"/>
      <c r="G35" s="220">
        <v>2009</v>
      </c>
      <c r="H35" s="220" t="s">
        <v>1906</v>
      </c>
      <c r="I35" s="220" t="s">
        <v>1907</v>
      </c>
      <c r="J35" s="220" t="s">
        <v>1908</v>
      </c>
      <c r="K35" s="220">
        <v>3</v>
      </c>
      <c r="L35" s="220"/>
      <c r="M35" s="220" t="s">
        <v>74</v>
      </c>
      <c r="N35" s="220" t="s">
        <v>1909</v>
      </c>
      <c r="O35" s="220" t="s">
        <v>1910</v>
      </c>
      <c r="P35" s="220" t="s">
        <v>1911</v>
      </c>
      <c r="R35" s="49">
        <v>1</v>
      </c>
    </row>
    <row r="36" spans="1:18">
      <c r="A36" s="220">
        <v>35</v>
      </c>
      <c r="B36" s="220" t="s">
        <v>1882</v>
      </c>
      <c r="C36" s="220" t="s">
        <v>1904</v>
      </c>
      <c r="D36" s="220" t="s">
        <v>1912</v>
      </c>
      <c r="E36" s="220"/>
      <c r="F36" s="220">
        <v>1</v>
      </c>
      <c r="G36" s="220">
        <v>2014</v>
      </c>
      <c r="H36" s="220" t="s">
        <v>1913</v>
      </c>
      <c r="I36" s="220" t="s">
        <v>1914</v>
      </c>
      <c r="J36" s="220" t="s">
        <v>1915</v>
      </c>
      <c r="K36" s="220">
        <v>2</v>
      </c>
      <c r="L36" s="220"/>
      <c r="M36" s="220" t="s">
        <v>71</v>
      </c>
      <c r="N36" s="220" t="s">
        <v>1916</v>
      </c>
      <c r="O36" s="220" t="s">
        <v>1917</v>
      </c>
      <c r="P36" s="220" t="s">
        <v>1918</v>
      </c>
      <c r="R36" s="49">
        <v>1</v>
      </c>
    </row>
    <row r="37" spans="1:18">
      <c r="A37" s="220">
        <v>36</v>
      </c>
      <c r="B37" s="220" t="s">
        <v>1882</v>
      </c>
      <c r="C37" s="220" t="s">
        <v>1904</v>
      </c>
      <c r="D37" s="220" t="s">
        <v>1919</v>
      </c>
      <c r="E37" s="220">
        <v>1</v>
      </c>
      <c r="F37" s="220"/>
      <c r="G37" s="220">
        <v>2014</v>
      </c>
      <c r="H37" s="220" t="s">
        <v>1920</v>
      </c>
      <c r="I37" s="220" t="s">
        <v>1914</v>
      </c>
      <c r="J37" s="220" t="s">
        <v>1915</v>
      </c>
      <c r="K37" s="220">
        <v>2</v>
      </c>
      <c r="L37" s="220"/>
      <c r="M37" s="220" t="s">
        <v>71</v>
      </c>
      <c r="N37" s="220" t="s">
        <v>1916</v>
      </c>
      <c r="O37" s="220" t="s">
        <v>1921</v>
      </c>
      <c r="P37" s="220" t="s">
        <v>1922</v>
      </c>
      <c r="R37" s="49">
        <v>1</v>
      </c>
    </row>
    <row r="38" spans="1:18" hidden="1">
      <c r="A38" s="220">
        <v>37</v>
      </c>
      <c r="B38" s="220" t="s">
        <v>1882</v>
      </c>
      <c r="C38" s="227" t="s">
        <v>743</v>
      </c>
      <c r="D38" s="220" t="s">
        <v>1923</v>
      </c>
      <c r="E38" s="220">
        <v>1</v>
      </c>
      <c r="F38" s="220">
        <v>1</v>
      </c>
      <c r="G38" s="220">
        <v>2014</v>
      </c>
      <c r="H38" s="220" t="s">
        <v>1924</v>
      </c>
      <c r="I38" s="220" t="s">
        <v>1914</v>
      </c>
      <c r="J38" s="220" t="s">
        <v>1915</v>
      </c>
      <c r="K38" s="220">
        <v>2</v>
      </c>
      <c r="L38" s="220"/>
      <c r="M38" s="220" t="s">
        <v>71</v>
      </c>
      <c r="N38" s="220" t="s">
        <v>1916</v>
      </c>
      <c r="O38" s="220" t="s">
        <v>1925</v>
      </c>
      <c r="P38" s="220" t="s">
        <v>1926</v>
      </c>
      <c r="R38" s="49">
        <v>1</v>
      </c>
    </row>
    <row r="39" spans="1:18" hidden="1">
      <c r="A39" s="220">
        <v>38</v>
      </c>
      <c r="B39" s="220" t="s">
        <v>1882</v>
      </c>
      <c r="C39" s="227" t="s">
        <v>743</v>
      </c>
      <c r="D39" s="220" t="s">
        <v>1927</v>
      </c>
      <c r="E39" s="220">
        <v>1</v>
      </c>
      <c r="F39" s="220">
        <v>1</v>
      </c>
      <c r="G39" s="220">
        <v>2014</v>
      </c>
      <c r="H39" s="220" t="s">
        <v>1928</v>
      </c>
      <c r="I39" s="220" t="s">
        <v>1914</v>
      </c>
      <c r="J39" s="220" t="s">
        <v>1915</v>
      </c>
      <c r="K39" s="220">
        <v>2</v>
      </c>
      <c r="L39" s="220"/>
      <c r="M39" s="220" t="s">
        <v>71</v>
      </c>
      <c r="N39" s="220" t="s">
        <v>1916</v>
      </c>
      <c r="O39" s="220" t="s">
        <v>1929</v>
      </c>
      <c r="P39" s="220" t="s">
        <v>1930</v>
      </c>
      <c r="R39" s="49">
        <v>1</v>
      </c>
    </row>
    <row r="40" spans="1:18">
      <c r="A40" s="220">
        <v>39</v>
      </c>
      <c r="B40" s="220" t="s">
        <v>1882</v>
      </c>
      <c r="C40" s="220" t="s">
        <v>1904</v>
      </c>
      <c r="D40" s="220" t="s">
        <v>1931</v>
      </c>
      <c r="E40" s="220">
        <v>1</v>
      </c>
      <c r="F40" s="220"/>
      <c r="G40" s="220">
        <v>2010</v>
      </c>
      <c r="H40" s="220" t="s">
        <v>1932</v>
      </c>
      <c r="I40" s="220" t="s">
        <v>1933</v>
      </c>
      <c r="J40" s="220" t="s">
        <v>1934</v>
      </c>
      <c r="K40" s="220">
        <v>2</v>
      </c>
      <c r="L40" s="220"/>
      <c r="M40" s="220" t="s">
        <v>71</v>
      </c>
      <c r="N40" s="220" t="s">
        <v>1935</v>
      </c>
      <c r="O40" s="220" t="s">
        <v>1936</v>
      </c>
      <c r="P40" s="220" t="s">
        <v>1937</v>
      </c>
      <c r="R40" s="49">
        <v>1</v>
      </c>
    </row>
    <row r="41" spans="1:18">
      <c r="A41" s="220">
        <v>40</v>
      </c>
      <c r="B41" s="220" t="s">
        <v>1882</v>
      </c>
      <c r="C41" s="220" t="s">
        <v>1904</v>
      </c>
      <c r="D41" s="220" t="s">
        <v>1938</v>
      </c>
      <c r="E41" s="220"/>
      <c r="F41" s="220">
        <v>1</v>
      </c>
      <c r="G41" s="220">
        <v>2010</v>
      </c>
      <c r="H41" s="220" t="s">
        <v>1939</v>
      </c>
      <c r="I41" s="220" t="s">
        <v>1933</v>
      </c>
      <c r="J41" s="220" t="s">
        <v>1934</v>
      </c>
      <c r="K41" s="220">
        <v>2</v>
      </c>
      <c r="L41" s="220"/>
      <c r="M41" s="220" t="s">
        <v>71</v>
      </c>
      <c r="N41" s="220" t="s">
        <v>1935</v>
      </c>
      <c r="O41" s="220" t="s">
        <v>1940</v>
      </c>
      <c r="P41" s="220" t="s">
        <v>1941</v>
      </c>
      <c r="R41" s="49">
        <v>1</v>
      </c>
    </row>
    <row r="42" spans="1:18">
      <c r="A42" s="220">
        <v>41</v>
      </c>
      <c r="B42" s="220" t="s">
        <v>1882</v>
      </c>
      <c r="C42" s="220" t="s">
        <v>1904</v>
      </c>
      <c r="D42" s="220" t="s">
        <v>1942</v>
      </c>
      <c r="E42" s="220">
        <v>1</v>
      </c>
      <c r="F42" s="220"/>
      <c r="G42" s="220">
        <v>2010</v>
      </c>
      <c r="H42" s="220" t="s">
        <v>1943</v>
      </c>
      <c r="I42" s="220" t="s">
        <v>1933</v>
      </c>
      <c r="J42" s="220" t="s">
        <v>1934</v>
      </c>
      <c r="K42" s="220">
        <v>2</v>
      </c>
      <c r="L42" s="220"/>
      <c r="M42" s="220" t="s">
        <v>71</v>
      </c>
      <c r="N42" s="220" t="s">
        <v>1935</v>
      </c>
      <c r="O42" s="220" t="s">
        <v>1944</v>
      </c>
      <c r="P42" s="220" t="s">
        <v>1945</v>
      </c>
      <c r="R42" s="49">
        <v>1</v>
      </c>
    </row>
    <row r="43" spans="1:18" hidden="1">
      <c r="A43" s="220">
        <v>42</v>
      </c>
      <c r="B43" s="220" t="s">
        <v>1882</v>
      </c>
      <c r="C43" s="227" t="s">
        <v>743</v>
      </c>
      <c r="D43" s="220" t="s">
        <v>1946</v>
      </c>
      <c r="E43" s="220"/>
      <c r="F43" s="220">
        <v>1</v>
      </c>
      <c r="G43" s="220">
        <v>2015</v>
      </c>
      <c r="H43" s="220" t="s">
        <v>1947</v>
      </c>
      <c r="I43" s="220" t="s">
        <v>1948</v>
      </c>
      <c r="J43" s="220" t="s">
        <v>1949</v>
      </c>
      <c r="K43" s="220">
        <v>2</v>
      </c>
      <c r="L43" s="220">
        <v>1</v>
      </c>
      <c r="M43" s="220" t="s">
        <v>71</v>
      </c>
      <c r="N43" s="220" t="s">
        <v>1893</v>
      </c>
      <c r="O43" s="220" t="s">
        <v>1950</v>
      </c>
      <c r="P43" s="220" t="s">
        <v>1951</v>
      </c>
      <c r="R43" s="49">
        <v>1</v>
      </c>
    </row>
    <row r="44" spans="1:18" hidden="1">
      <c r="A44" s="220">
        <v>43</v>
      </c>
      <c r="B44" s="220" t="s">
        <v>1882</v>
      </c>
      <c r="C44" s="227" t="s">
        <v>743</v>
      </c>
      <c r="D44" s="220" t="s">
        <v>1889</v>
      </c>
      <c r="E44" s="220">
        <v>1</v>
      </c>
      <c r="F44" s="220"/>
      <c r="G44" s="220">
        <v>2005</v>
      </c>
      <c r="H44" s="220" t="s">
        <v>1952</v>
      </c>
      <c r="I44" s="220" t="s">
        <v>1953</v>
      </c>
      <c r="J44" s="220" t="s">
        <v>1954</v>
      </c>
      <c r="K44" s="220">
        <v>1</v>
      </c>
      <c r="L44" s="220">
        <v>1</v>
      </c>
      <c r="M44" s="220" t="s">
        <v>71</v>
      </c>
      <c r="N44" s="220" t="s">
        <v>1955</v>
      </c>
      <c r="O44" s="220" t="s">
        <v>1956</v>
      </c>
      <c r="P44" s="220" t="s">
        <v>1957</v>
      </c>
      <c r="R44" s="49">
        <v>1</v>
      </c>
    </row>
    <row r="45" spans="1:18" hidden="1">
      <c r="A45" s="220">
        <v>44</v>
      </c>
      <c r="B45" s="220" t="s">
        <v>1882</v>
      </c>
      <c r="C45" s="220" t="s">
        <v>1262</v>
      </c>
      <c r="D45" s="220" t="s">
        <v>1958</v>
      </c>
      <c r="E45" s="220">
        <v>1</v>
      </c>
      <c r="F45" s="220"/>
      <c r="G45" s="220">
        <v>2011</v>
      </c>
      <c r="H45" s="220" t="s">
        <v>1959</v>
      </c>
      <c r="I45" s="220" t="s">
        <v>1960</v>
      </c>
      <c r="J45" s="220" t="s">
        <v>1961</v>
      </c>
      <c r="K45" s="220"/>
      <c r="L45" s="220">
        <v>1</v>
      </c>
      <c r="M45" s="220" t="s">
        <v>71</v>
      </c>
      <c r="N45" s="220" t="s">
        <v>1962</v>
      </c>
      <c r="O45" s="220" t="s">
        <v>1963</v>
      </c>
      <c r="P45" s="220" t="s">
        <v>1964</v>
      </c>
      <c r="R45" s="49">
        <v>1</v>
      </c>
    </row>
    <row r="46" spans="1:18" hidden="1">
      <c r="A46" s="220">
        <v>45</v>
      </c>
      <c r="B46" s="220" t="s">
        <v>1882</v>
      </c>
      <c r="C46" s="220" t="s">
        <v>1262</v>
      </c>
      <c r="D46" s="220" t="s">
        <v>1965</v>
      </c>
      <c r="E46" s="220">
        <v>1</v>
      </c>
      <c r="F46" s="220"/>
      <c r="G46" s="220">
        <v>2011</v>
      </c>
      <c r="H46" s="220" t="s">
        <v>1966</v>
      </c>
      <c r="I46" s="220" t="s">
        <v>1960</v>
      </c>
      <c r="J46" s="220" t="s">
        <v>1961</v>
      </c>
      <c r="K46" s="220"/>
      <c r="L46" s="220">
        <v>1</v>
      </c>
      <c r="M46" s="220" t="s">
        <v>71</v>
      </c>
      <c r="N46" s="220" t="s">
        <v>1962</v>
      </c>
      <c r="O46" s="220" t="s">
        <v>1967</v>
      </c>
      <c r="P46" s="220" t="s">
        <v>1968</v>
      </c>
      <c r="R46" s="49">
        <v>1</v>
      </c>
    </row>
    <row r="47" spans="1:18">
      <c r="A47" s="220">
        <v>46</v>
      </c>
      <c r="B47" s="220" t="s">
        <v>1882</v>
      </c>
      <c r="C47" s="220" t="s">
        <v>1904</v>
      </c>
      <c r="D47" s="220" t="s">
        <v>1969</v>
      </c>
      <c r="E47" s="220"/>
      <c r="F47" s="220">
        <v>1</v>
      </c>
      <c r="G47" s="220">
        <v>2009</v>
      </c>
      <c r="H47" s="220" t="s">
        <v>1970</v>
      </c>
      <c r="I47" s="220" t="s">
        <v>1971</v>
      </c>
      <c r="J47" s="220" t="s">
        <v>1972</v>
      </c>
      <c r="K47" s="220">
        <v>3</v>
      </c>
      <c r="L47" s="220"/>
      <c r="M47" s="220" t="s">
        <v>71</v>
      </c>
      <c r="N47" s="220" t="s">
        <v>1973</v>
      </c>
      <c r="O47" s="220" t="s">
        <v>1974</v>
      </c>
      <c r="P47" s="220" t="s">
        <v>1975</v>
      </c>
      <c r="R47" s="49">
        <v>1</v>
      </c>
    </row>
    <row r="48" spans="1:18" hidden="1">
      <c r="A48" s="220">
        <v>47</v>
      </c>
      <c r="B48" s="220" t="s">
        <v>1882</v>
      </c>
      <c r="C48" s="220" t="s">
        <v>1261</v>
      </c>
      <c r="D48" s="220" t="s">
        <v>1976</v>
      </c>
      <c r="E48" s="220">
        <v>1</v>
      </c>
      <c r="F48" s="220"/>
      <c r="G48" s="220">
        <v>2009</v>
      </c>
      <c r="H48" s="220" t="s">
        <v>1977</v>
      </c>
      <c r="I48" s="220" t="s">
        <v>1971</v>
      </c>
      <c r="J48" s="220" t="s">
        <v>1972</v>
      </c>
      <c r="K48" s="220">
        <v>3</v>
      </c>
      <c r="L48" s="220"/>
      <c r="M48" s="220" t="s">
        <v>71</v>
      </c>
      <c r="N48" s="220" t="s">
        <v>1973</v>
      </c>
      <c r="O48" s="220" t="s">
        <v>1978</v>
      </c>
      <c r="P48" s="220" t="s">
        <v>1979</v>
      </c>
      <c r="R48" s="49">
        <v>1</v>
      </c>
    </row>
    <row r="49" spans="1:18" hidden="1">
      <c r="A49" s="220">
        <v>48</v>
      </c>
      <c r="B49" s="220" t="s">
        <v>1882</v>
      </c>
      <c r="C49" s="227" t="s">
        <v>743</v>
      </c>
      <c r="D49" s="220" t="s">
        <v>1889</v>
      </c>
      <c r="E49" s="220">
        <v>1</v>
      </c>
      <c r="F49" s="220"/>
      <c r="G49" s="220">
        <v>2009</v>
      </c>
      <c r="H49" s="220" t="s">
        <v>1980</v>
      </c>
      <c r="I49" s="220" t="s">
        <v>1971</v>
      </c>
      <c r="J49" s="220" t="s">
        <v>1972</v>
      </c>
      <c r="K49" s="220">
        <v>3</v>
      </c>
      <c r="L49" s="220"/>
      <c r="M49" s="220" t="s">
        <v>71</v>
      </c>
      <c r="N49" s="220" t="s">
        <v>1973</v>
      </c>
      <c r="O49" s="220" t="s">
        <v>1981</v>
      </c>
      <c r="P49" s="220" t="s">
        <v>1982</v>
      </c>
      <c r="R49" s="49">
        <v>1</v>
      </c>
    </row>
    <row r="50" spans="1:18" hidden="1">
      <c r="A50" s="220">
        <v>49</v>
      </c>
      <c r="B50" s="220" t="s">
        <v>1882</v>
      </c>
      <c r="C50" s="227" t="s">
        <v>743</v>
      </c>
      <c r="D50" s="220" t="s">
        <v>1983</v>
      </c>
      <c r="E50" s="220"/>
      <c r="F50" s="220">
        <v>1</v>
      </c>
      <c r="G50" s="220">
        <v>2016</v>
      </c>
      <c r="H50" s="220" t="s">
        <v>1984</v>
      </c>
      <c r="I50" s="220" t="s">
        <v>1985</v>
      </c>
      <c r="J50" s="220" t="s">
        <v>1986</v>
      </c>
      <c r="K50" s="220">
        <v>1</v>
      </c>
      <c r="L50" s="220">
        <v>2</v>
      </c>
      <c r="M50" s="220" t="s">
        <v>71</v>
      </c>
      <c r="N50" s="220" t="s">
        <v>1987</v>
      </c>
      <c r="O50" s="220" t="s">
        <v>1988</v>
      </c>
      <c r="P50" s="220" t="s">
        <v>1989</v>
      </c>
      <c r="R50" s="49">
        <v>1</v>
      </c>
    </row>
    <row r="51" spans="1:18" hidden="1">
      <c r="A51" s="220">
        <v>50</v>
      </c>
      <c r="B51" s="220" t="s">
        <v>1882</v>
      </c>
      <c r="C51" s="227" t="s">
        <v>743</v>
      </c>
      <c r="D51" s="220" t="s">
        <v>1889</v>
      </c>
      <c r="E51" s="220">
        <v>1</v>
      </c>
      <c r="F51" s="220"/>
      <c r="G51" s="220">
        <v>2016</v>
      </c>
      <c r="H51" s="220" t="s">
        <v>1990</v>
      </c>
      <c r="I51" s="220" t="s">
        <v>1985</v>
      </c>
      <c r="J51" s="220" t="s">
        <v>1986</v>
      </c>
      <c r="K51" s="220">
        <v>1</v>
      </c>
      <c r="L51" s="220">
        <v>2</v>
      </c>
      <c r="M51" s="220" t="s">
        <v>71</v>
      </c>
      <c r="N51" s="220" t="s">
        <v>1987</v>
      </c>
      <c r="O51" s="220" t="s">
        <v>1991</v>
      </c>
      <c r="P51" s="220" t="s">
        <v>1992</v>
      </c>
      <c r="R51" s="49">
        <v>1</v>
      </c>
    </row>
    <row r="52" spans="1:18" hidden="1">
      <c r="A52" s="220">
        <v>51</v>
      </c>
      <c r="B52" s="220" t="s">
        <v>1882</v>
      </c>
      <c r="C52" s="227" t="s">
        <v>743</v>
      </c>
      <c r="D52" s="220" t="s">
        <v>1993</v>
      </c>
      <c r="E52" s="220">
        <v>1</v>
      </c>
      <c r="F52" s="220">
        <v>1</v>
      </c>
      <c r="G52" s="220">
        <v>2016</v>
      </c>
      <c r="H52" s="220" t="s">
        <v>1994</v>
      </c>
      <c r="I52" s="220" t="s">
        <v>1985</v>
      </c>
      <c r="J52" s="220" t="s">
        <v>1986</v>
      </c>
      <c r="K52" s="220">
        <v>1</v>
      </c>
      <c r="L52" s="220">
        <v>2</v>
      </c>
      <c r="M52" s="220" t="s">
        <v>71</v>
      </c>
      <c r="N52" s="220" t="s">
        <v>1987</v>
      </c>
      <c r="O52" s="220" t="s">
        <v>1995</v>
      </c>
      <c r="P52" s="220" t="s">
        <v>1996</v>
      </c>
      <c r="R52" s="49">
        <v>1</v>
      </c>
    </row>
    <row r="53" spans="1:18" hidden="1">
      <c r="A53" s="220">
        <v>52</v>
      </c>
      <c r="B53" s="220" t="s">
        <v>1882</v>
      </c>
      <c r="C53" s="227" t="s">
        <v>743</v>
      </c>
      <c r="D53" s="220" t="s">
        <v>1883</v>
      </c>
      <c r="E53" s="220"/>
      <c r="F53" s="220">
        <v>1</v>
      </c>
      <c r="G53" s="220">
        <v>2015</v>
      </c>
      <c r="H53" s="220" t="s">
        <v>1997</v>
      </c>
      <c r="I53" s="220" t="s">
        <v>1998</v>
      </c>
      <c r="J53" s="220" t="s">
        <v>1999</v>
      </c>
      <c r="K53" s="220">
        <v>2</v>
      </c>
      <c r="L53" s="220">
        <v>1</v>
      </c>
      <c r="M53" s="220" t="s">
        <v>71</v>
      </c>
      <c r="N53" s="220" t="s">
        <v>1886</v>
      </c>
      <c r="O53" s="220" t="s">
        <v>2000</v>
      </c>
      <c r="P53" s="220" t="s">
        <v>2001</v>
      </c>
      <c r="R53" s="49">
        <v>1</v>
      </c>
    </row>
    <row r="54" spans="1:18" hidden="1">
      <c r="A54" s="220">
        <v>53</v>
      </c>
      <c r="B54" s="220" t="s">
        <v>1882</v>
      </c>
      <c r="C54" s="227" t="s">
        <v>743</v>
      </c>
      <c r="D54" s="220" t="s">
        <v>2002</v>
      </c>
      <c r="E54" s="220">
        <v>1</v>
      </c>
      <c r="F54" s="220"/>
      <c r="G54" s="220">
        <v>2014</v>
      </c>
      <c r="H54" s="220" t="s">
        <v>2003</v>
      </c>
      <c r="I54" s="220" t="s">
        <v>2004</v>
      </c>
      <c r="J54" s="220" t="s">
        <v>2005</v>
      </c>
      <c r="K54" s="220">
        <v>3</v>
      </c>
      <c r="L54" s="220"/>
      <c r="M54" s="220" t="s">
        <v>71</v>
      </c>
      <c r="N54" s="220" t="s">
        <v>2006</v>
      </c>
      <c r="O54" s="220" t="s">
        <v>2007</v>
      </c>
      <c r="P54" s="220" t="s">
        <v>2008</v>
      </c>
      <c r="R54" s="49">
        <v>1</v>
      </c>
    </row>
    <row r="55" spans="1:18" hidden="1">
      <c r="A55" s="220">
        <v>54</v>
      </c>
      <c r="B55" s="220" t="s">
        <v>1882</v>
      </c>
      <c r="C55" s="227" t="s">
        <v>743</v>
      </c>
      <c r="D55" s="220" t="s">
        <v>2009</v>
      </c>
      <c r="E55" s="220"/>
      <c r="F55" s="220">
        <v>2</v>
      </c>
      <c r="G55" s="220">
        <v>2014</v>
      </c>
      <c r="H55" s="220" t="s">
        <v>2010</v>
      </c>
      <c r="I55" s="220" t="s">
        <v>2004</v>
      </c>
      <c r="J55" s="220" t="s">
        <v>2005</v>
      </c>
      <c r="K55" s="220">
        <v>3</v>
      </c>
      <c r="L55" s="220"/>
      <c r="M55" s="220" t="s">
        <v>71</v>
      </c>
      <c r="N55" s="220" t="s">
        <v>2006</v>
      </c>
      <c r="O55" s="220" t="s">
        <v>2011</v>
      </c>
      <c r="P55" s="220" t="s">
        <v>2012</v>
      </c>
      <c r="R55" s="49">
        <v>1</v>
      </c>
    </row>
    <row r="56" spans="1:18" hidden="1">
      <c r="A56" s="220">
        <v>55</v>
      </c>
      <c r="B56" s="220" t="s">
        <v>1882</v>
      </c>
      <c r="C56" s="227" t="s">
        <v>743</v>
      </c>
      <c r="D56" s="220" t="s">
        <v>1889</v>
      </c>
      <c r="E56" s="220">
        <v>1</v>
      </c>
      <c r="F56" s="220"/>
      <c r="G56" s="220">
        <v>2014</v>
      </c>
      <c r="H56" s="220" t="s">
        <v>2013</v>
      </c>
      <c r="I56" s="220" t="s">
        <v>2004</v>
      </c>
      <c r="J56" s="220" t="s">
        <v>2005</v>
      </c>
      <c r="K56" s="220">
        <v>3</v>
      </c>
      <c r="L56" s="220"/>
      <c r="M56" s="220" t="s">
        <v>71</v>
      </c>
      <c r="N56" s="220" t="s">
        <v>2006</v>
      </c>
      <c r="O56" s="220" t="s">
        <v>2014</v>
      </c>
      <c r="P56" s="220" t="s">
        <v>2015</v>
      </c>
      <c r="R56" s="49">
        <v>1</v>
      </c>
    </row>
    <row r="57" spans="1:18" hidden="1">
      <c r="A57" s="220">
        <v>56</v>
      </c>
      <c r="B57" s="220" t="s">
        <v>1882</v>
      </c>
      <c r="C57" s="227" t="s">
        <v>743</v>
      </c>
      <c r="D57" s="220" t="s">
        <v>2016</v>
      </c>
      <c r="E57" s="220"/>
      <c r="F57" s="220">
        <v>2</v>
      </c>
      <c r="G57" s="220">
        <v>2014</v>
      </c>
      <c r="H57" s="220" t="s">
        <v>2017</v>
      </c>
      <c r="I57" s="220" t="s">
        <v>2004</v>
      </c>
      <c r="J57" s="220" t="s">
        <v>2005</v>
      </c>
      <c r="K57" s="220">
        <v>3</v>
      </c>
      <c r="L57" s="220"/>
      <c r="M57" s="220" t="s">
        <v>71</v>
      </c>
      <c r="N57" s="220" t="s">
        <v>2006</v>
      </c>
      <c r="O57" s="220" t="s">
        <v>2018</v>
      </c>
      <c r="P57" s="220" t="s">
        <v>2019</v>
      </c>
      <c r="R57" s="49">
        <v>1</v>
      </c>
    </row>
    <row r="58" spans="1:18" hidden="1">
      <c r="A58" s="220">
        <v>57</v>
      </c>
      <c r="B58" s="220" t="s">
        <v>1882</v>
      </c>
      <c r="C58" s="227" t="s">
        <v>743</v>
      </c>
      <c r="D58" s="220" t="s">
        <v>2020</v>
      </c>
      <c r="E58" s="220">
        <v>1</v>
      </c>
      <c r="F58" s="220"/>
      <c r="G58" s="220">
        <v>2014</v>
      </c>
      <c r="H58" s="220" t="s">
        <v>2021</v>
      </c>
      <c r="I58" s="220" t="s">
        <v>2004</v>
      </c>
      <c r="J58" s="220" t="s">
        <v>2005</v>
      </c>
      <c r="K58" s="220">
        <v>3</v>
      </c>
      <c r="L58" s="220"/>
      <c r="M58" s="220" t="s">
        <v>71</v>
      </c>
      <c r="N58" s="220" t="s">
        <v>2006</v>
      </c>
      <c r="O58" s="220" t="s">
        <v>2022</v>
      </c>
      <c r="P58" s="220" t="s">
        <v>2023</v>
      </c>
      <c r="R58" s="49">
        <v>1</v>
      </c>
    </row>
    <row r="59" spans="1:18" hidden="1">
      <c r="A59" s="220">
        <v>58</v>
      </c>
      <c r="B59" s="220" t="s">
        <v>1882</v>
      </c>
      <c r="C59" s="220" t="s">
        <v>1262</v>
      </c>
      <c r="D59" s="220" t="s">
        <v>2024</v>
      </c>
      <c r="E59" s="220"/>
      <c r="F59" s="220">
        <v>1</v>
      </c>
      <c r="G59" s="220">
        <v>2015</v>
      </c>
      <c r="H59" s="220" t="s">
        <v>2025</v>
      </c>
      <c r="I59" s="220" t="s">
        <v>2026</v>
      </c>
      <c r="J59" s="220" t="s">
        <v>2027</v>
      </c>
      <c r="K59" s="220">
        <v>1</v>
      </c>
      <c r="L59" s="220">
        <v>2</v>
      </c>
      <c r="M59" s="220" t="s">
        <v>71</v>
      </c>
      <c r="N59" s="220" t="s">
        <v>1893</v>
      </c>
      <c r="O59" s="220" t="s">
        <v>2028</v>
      </c>
      <c r="P59" s="220" t="s">
        <v>2029</v>
      </c>
      <c r="R59" s="49">
        <v>1</v>
      </c>
    </row>
    <row r="60" spans="1:18" hidden="1">
      <c r="A60" s="220">
        <v>59</v>
      </c>
      <c r="B60" s="220" t="s">
        <v>1882</v>
      </c>
      <c r="C60" s="227" t="s">
        <v>743</v>
      </c>
      <c r="D60" s="220" t="s">
        <v>2030</v>
      </c>
      <c r="E60" s="220">
        <v>1</v>
      </c>
      <c r="F60" s="220"/>
      <c r="G60" s="220">
        <v>2015</v>
      </c>
      <c r="H60" s="220" t="s">
        <v>2031</v>
      </c>
      <c r="I60" s="220" t="s">
        <v>2026</v>
      </c>
      <c r="J60" s="220" t="s">
        <v>2027</v>
      </c>
      <c r="K60" s="220">
        <v>1</v>
      </c>
      <c r="L60" s="220">
        <v>2</v>
      </c>
      <c r="M60" s="220" t="s">
        <v>71</v>
      </c>
      <c r="N60" s="220" t="s">
        <v>1893</v>
      </c>
      <c r="O60" s="220" t="s">
        <v>2032</v>
      </c>
      <c r="P60" s="220" t="s">
        <v>2033</v>
      </c>
      <c r="R60" s="49">
        <v>1</v>
      </c>
    </row>
    <row r="61" spans="1:18" hidden="1">
      <c r="A61" s="220">
        <v>60</v>
      </c>
      <c r="B61" s="220" t="s">
        <v>1882</v>
      </c>
      <c r="C61" s="227" t="s">
        <v>743</v>
      </c>
      <c r="D61" s="220" t="s">
        <v>2034</v>
      </c>
      <c r="E61" s="220">
        <v>1</v>
      </c>
      <c r="F61" s="220"/>
      <c r="G61" s="220">
        <v>2015</v>
      </c>
      <c r="H61" s="220" t="s">
        <v>2035</v>
      </c>
      <c r="I61" s="220" t="s">
        <v>2026</v>
      </c>
      <c r="J61" s="220" t="s">
        <v>2027</v>
      </c>
      <c r="K61" s="220">
        <v>1</v>
      </c>
      <c r="L61" s="220">
        <v>2</v>
      </c>
      <c r="M61" s="220" t="s">
        <v>71</v>
      </c>
      <c r="N61" s="220" t="s">
        <v>1893</v>
      </c>
      <c r="O61" s="220" t="s">
        <v>2036</v>
      </c>
      <c r="P61" s="220" t="s">
        <v>2037</v>
      </c>
      <c r="R61" s="49">
        <v>1</v>
      </c>
    </row>
    <row r="62" spans="1:18" hidden="1">
      <c r="A62" s="220">
        <v>61</v>
      </c>
      <c r="B62" s="220" t="s">
        <v>1882</v>
      </c>
      <c r="C62" s="227" t="s">
        <v>743</v>
      </c>
      <c r="D62" s="220" t="s">
        <v>1889</v>
      </c>
      <c r="E62" s="220">
        <v>1</v>
      </c>
      <c r="F62" s="220"/>
      <c r="G62" s="220">
        <v>2011</v>
      </c>
      <c r="H62" s="220" t="s">
        <v>2038</v>
      </c>
      <c r="I62" s="220" t="s">
        <v>2039</v>
      </c>
      <c r="J62" s="220" t="s">
        <v>2040</v>
      </c>
      <c r="K62" s="220">
        <v>2</v>
      </c>
      <c r="L62" s="220">
        <v>2</v>
      </c>
      <c r="M62" s="220" t="s">
        <v>71</v>
      </c>
      <c r="N62" s="220" t="s">
        <v>2041</v>
      </c>
      <c r="O62" s="220" t="s">
        <v>2042</v>
      </c>
      <c r="P62" s="220" t="s">
        <v>2043</v>
      </c>
      <c r="R62" s="49">
        <v>1</v>
      </c>
    </row>
    <row r="63" spans="1:18" hidden="1">
      <c r="A63" s="220">
        <v>62</v>
      </c>
      <c r="B63" s="220" t="s">
        <v>1882</v>
      </c>
      <c r="C63" s="227" t="s">
        <v>743</v>
      </c>
      <c r="D63" s="220" t="s">
        <v>2044</v>
      </c>
      <c r="E63" s="220">
        <v>1</v>
      </c>
      <c r="F63" s="220"/>
      <c r="G63" s="220">
        <v>1998</v>
      </c>
      <c r="H63" s="220" t="s">
        <v>2045</v>
      </c>
      <c r="I63" s="220" t="s">
        <v>2046</v>
      </c>
      <c r="J63" s="220" t="s">
        <v>1889</v>
      </c>
      <c r="K63" s="220">
        <v>1</v>
      </c>
      <c r="L63" s="220"/>
      <c r="M63" s="220" t="s">
        <v>71</v>
      </c>
      <c r="N63" s="220" t="s">
        <v>1893</v>
      </c>
      <c r="O63" s="220" t="s">
        <v>2047</v>
      </c>
      <c r="P63" s="220" t="s">
        <v>2048</v>
      </c>
      <c r="R63" s="49">
        <v>1</v>
      </c>
    </row>
    <row r="64" spans="1:18" hidden="1">
      <c r="A64" s="220">
        <v>63</v>
      </c>
      <c r="B64" s="220" t="s">
        <v>1882</v>
      </c>
      <c r="C64" s="227" t="s">
        <v>743</v>
      </c>
      <c r="D64" s="220" t="s">
        <v>2049</v>
      </c>
      <c r="E64" s="220"/>
      <c r="F64" s="220">
        <v>1</v>
      </c>
      <c r="G64" s="220">
        <v>1998</v>
      </c>
      <c r="H64" s="220" t="s">
        <v>2050</v>
      </c>
      <c r="I64" s="220" t="s">
        <v>2046</v>
      </c>
      <c r="J64" s="220" t="s">
        <v>1889</v>
      </c>
      <c r="K64" s="220">
        <v>1</v>
      </c>
      <c r="L64" s="220"/>
      <c r="M64" s="220" t="s">
        <v>71</v>
      </c>
      <c r="N64" s="220" t="s">
        <v>1893</v>
      </c>
      <c r="O64" s="220" t="s">
        <v>2051</v>
      </c>
      <c r="P64" s="220" t="s">
        <v>2052</v>
      </c>
      <c r="R64" s="49">
        <v>1</v>
      </c>
    </row>
    <row r="65" spans="1:18" hidden="1">
      <c r="A65" s="220">
        <v>64</v>
      </c>
      <c r="B65" s="220" t="s">
        <v>1882</v>
      </c>
      <c r="C65" s="227" t="s">
        <v>743</v>
      </c>
      <c r="D65" s="220" t="s">
        <v>1889</v>
      </c>
      <c r="E65" s="220">
        <v>1</v>
      </c>
      <c r="F65" s="220"/>
      <c r="G65" s="220">
        <v>1998</v>
      </c>
      <c r="H65" s="220" t="s">
        <v>2053</v>
      </c>
      <c r="I65" s="220" t="s">
        <v>2046</v>
      </c>
      <c r="J65" s="220" t="s">
        <v>1889</v>
      </c>
      <c r="K65" s="220">
        <v>1</v>
      </c>
      <c r="L65" s="220"/>
      <c r="M65" s="220" t="s">
        <v>71</v>
      </c>
      <c r="N65" s="220" t="s">
        <v>1893</v>
      </c>
      <c r="O65" s="220" t="s">
        <v>2054</v>
      </c>
      <c r="P65" s="220" t="s">
        <v>2055</v>
      </c>
      <c r="R65" s="49">
        <v>1</v>
      </c>
    </row>
    <row r="66" spans="1:18" hidden="1">
      <c r="A66" s="220">
        <v>65</v>
      </c>
      <c r="B66" s="220" t="s">
        <v>1882</v>
      </c>
      <c r="C66" s="227" t="s">
        <v>743</v>
      </c>
      <c r="D66" s="220" t="s">
        <v>2056</v>
      </c>
      <c r="E66" s="220">
        <v>2</v>
      </c>
      <c r="F66" s="220"/>
      <c r="G66" s="220">
        <v>2007</v>
      </c>
      <c r="H66" s="220" t="s">
        <v>2057</v>
      </c>
      <c r="I66" s="220" t="s">
        <v>2058</v>
      </c>
      <c r="J66" s="220" t="s">
        <v>2059</v>
      </c>
      <c r="K66" s="220">
        <v>1</v>
      </c>
      <c r="L66" s="220"/>
      <c r="M66" s="220" t="s">
        <v>71</v>
      </c>
      <c r="N66" s="220" t="s">
        <v>2060</v>
      </c>
      <c r="O66" s="220" t="s">
        <v>2061</v>
      </c>
      <c r="P66" s="220" t="s">
        <v>2062</v>
      </c>
      <c r="R66" s="49">
        <v>1</v>
      </c>
    </row>
    <row r="67" spans="1:18">
      <c r="A67" s="234"/>
      <c r="B67" s="234"/>
      <c r="C67" s="234"/>
      <c r="D67" s="234"/>
      <c r="E67" s="234">
        <f>SUM(E2:E66)</f>
        <v>39</v>
      </c>
      <c r="F67" s="234">
        <f t="shared" ref="F67" si="0">SUM(F2:F66)</f>
        <v>32</v>
      </c>
      <c r="G67" s="234">
        <f>SUBTOTAL(101,Tabla8[Fecha])</f>
        <v>2011.625</v>
      </c>
      <c r="H67" s="234"/>
      <c r="I67" s="234"/>
      <c r="J67" s="234"/>
      <c r="K67" s="234"/>
      <c r="L67" s="234"/>
      <c r="M67" s="234"/>
      <c r="N67" s="234"/>
      <c r="O67" s="234"/>
      <c r="P67" s="234"/>
      <c r="R67" s="49">
        <v>1</v>
      </c>
    </row>
    <row r="68" spans="1:18">
      <c r="B68" s="50"/>
      <c r="C68" s="213"/>
      <c r="D68" s="50"/>
      <c r="E68" s="50"/>
      <c r="F68" s="50"/>
      <c r="G68" s="51"/>
      <c r="H68" s="50"/>
      <c r="I68" s="50"/>
      <c r="J68" s="50"/>
      <c r="K68" s="50"/>
      <c r="L68" s="50"/>
      <c r="M68" s="50"/>
      <c r="N68" s="50"/>
      <c r="O68" s="50"/>
      <c r="P68" s="50"/>
      <c r="R68" s="49">
        <v>1</v>
      </c>
    </row>
    <row r="69" spans="1:18">
      <c r="B69" s="50"/>
      <c r="C69" s="52"/>
      <c r="D69" s="52"/>
      <c r="E69" s="52"/>
      <c r="F69" s="52"/>
      <c r="G69" s="52"/>
      <c r="H69" s="214"/>
      <c r="I69" s="52"/>
      <c r="J69" s="215"/>
      <c r="K69" s="52"/>
      <c r="L69" s="52"/>
      <c r="M69" s="52"/>
      <c r="R69" s="49">
        <v>1</v>
      </c>
    </row>
    <row r="70" spans="1:18">
      <c r="R70" s="49">
        <v>1</v>
      </c>
    </row>
    <row r="71" spans="1:18">
      <c r="R71" s="49">
        <v>1</v>
      </c>
    </row>
    <row r="72" spans="1:18">
      <c r="R72" s="49">
        <v>1</v>
      </c>
    </row>
    <row r="73" spans="1:18">
      <c r="R73" s="49">
        <v>1</v>
      </c>
    </row>
    <row r="74" spans="1:18">
      <c r="R74" s="49">
        <v>1</v>
      </c>
    </row>
    <row r="75" spans="1:18">
      <c r="R75" s="49">
        <v>1</v>
      </c>
    </row>
    <row r="76" spans="1:18">
      <c r="R76" s="49">
        <v>1</v>
      </c>
    </row>
    <row r="77" spans="1:18">
      <c r="R77" s="49">
        <v>1</v>
      </c>
    </row>
    <row r="78" spans="1:18">
      <c r="R78" s="49">
        <v>1</v>
      </c>
    </row>
    <row r="79" spans="1:18">
      <c r="R79" s="49">
        <v>1</v>
      </c>
    </row>
    <row r="80" spans="1:18">
      <c r="R80" s="49">
        <v>1</v>
      </c>
    </row>
    <row r="81" spans="2:19">
      <c r="R81" s="49">
        <v>1</v>
      </c>
    </row>
    <row r="82" spans="2:19">
      <c r="R82" s="49">
        <v>1</v>
      </c>
    </row>
    <row r="83" spans="2:19">
      <c r="R83" s="49">
        <v>1</v>
      </c>
    </row>
    <row r="84" spans="2:19">
      <c r="B84" s="50"/>
      <c r="C84" s="213"/>
      <c r="D84" s="50"/>
      <c r="E84" s="50"/>
      <c r="F84" s="50"/>
      <c r="G84" s="51"/>
      <c r="H84" s="50"/>
      <c r="I84" s="50"/>
      <c r="J84" s="50"/>
      <c r="K84" s="50"/>
      <c r="L84" s="50"/>
      <c r="M84" s="50"/>
      <c r="N84" s="50"/>
      <c r="O84" s="50"/>
      <c r="P84" s="50"/>
      <c r="R84" s="49">
        <v>1</v>
      </c>
    </row>
    <row r="85" spans="2:19">
      <c r="B85" s="50"/>
      <c r="C85" s="213"/>
      <c r="D85" s="50"/>
      <c r="E85" s="50"/>
      <c r="F85" s="50"/>
      <c r="G85" s="51"/>
      <c r="H85" s="50"/>
      <c r="I85" s="50"/>
      <c r="J85" s="50"/>
      <c r="K85" s="50"/>
      <c r="L85" s="50"/>
      <c r="M85" s="50"/>
      <c r="N85" s="50"/>
      <c r="O85" s="50"/>
      <c r="P85" s="50"/>
      <c r="R85" s="49">
        <v>1</v>
      </c>
    </row>
    <row r="86" spans="2:19">
      <c r="B86" s="50"/>
      <c r="C86" s="211"/>
      <c r="D86" s="50"/>
      <c r="E86" s="50"/>
      <c r="F86" s="50"/>
      <c r="G86" s="51"/>
      <c r="H86" s="50"/>
      <c r="I86" s="50"/>
      <c r="J86" s="50"/>
      <c r="K86" s="50"/>
      <c r="L86" s="50"/>
      <c r="M86" s="50"/>
      <c r="N86" s="50"/>
      <c r="O86" s="50"/>
      <c r="P86" s="50"/>
      <c r="R86" s="49">
        <v>1</v>
      </c>
    </row>
    <row r="87" spans="2:19">
      <c r="B87" s="50"/>
      <c r="C87" s="211"/>
      <c r="D87" s="50"/>
      <c r="E87" s="50"/>
      <c r="F87" s="50"/>
      <c r="G87" s="51"/>
      <c r="H87" s="50"/>
      <c r="I87" s="50"/>
      <c r="J87" s="50"/>
      <c r="K87" s="50"/>
      <c r="L87" s="50"/>
      <c r="M87" s="50"/>
      <c r="N87" s="50"/>
      <c r="O87" s="50"/>
      <c r="P87" s="50"/>
      <c r="R87" s="49">
        <v>1</v>
      </c>
    </row>
    <row r="88" spans="2:19">
      <c r="B88" s="50"/>
      <c r="C88" s="211"/>
      <c r="D88" s="50"/>
      <c r="E88" s="50"/>
      <c r="F88" s="50"/>
      <c r="G88" s="51"/>
      <c r="H88" s="50"/>
      <c r="I88" s="50"/>
      <c r="J88" s="50"/>
      <c r="K88" s="50"/>
      <c r="L88" s="50"/>
      <c r="M88" s="50"/>
      <c r="N88" s="50"/>
      <c r="O88" s="50"/>
      <c r="P88" s="50"/>
      <c r="R88" s="49">
        <v>1</v>
      </c>
    </row>
    <row r="89" spans="2:19">
      <c r="B89" s="50"/>
      <c r="C89" s="94"/>
      <c r="D89" s="94"/>
      <c r="E89" s="94"/>
      <c r="F89" s="94"/>
      <c r="G89" s="94"/>
      <c r="H89" s="208"/>
      <c r="I89" s="94"/>
      <c r="J89" s="209"/>
      <c r="K89" s="94"/>
      <c r="L89" s="210"/>
      <c r="M89" s="94"/>
      <c r="R89" s="49">
        <v>1</v>
      </c>
    </row>
    <row r="90" spans="2:19">
      <c r="R90" s="49">
        <v>1</v>
      </c>
    </row>
    <row r="91" spans="2:19">
      <c r="R91" s="49">
        <v>1</v>
      </c>
    </row>
    <row r="92" spans="2:19">
      <c r="R92" s="49">
        <v>1</v>
      </c>
    </row>
    <row r="93" spans="2:19">
      <c r="B93" s="216"/>
      <c r="C93" s="217"/>
      <c r="D93" s="216"/>
      <c r="E93" s="217"/>
      <c r="F93" s="217"/>
      <c r="G93" s="218"/>
      <c r="H93" s="216"/>
      <c r="I93" s="216"/>
      <c r="J93" s="216"/>
      <c r="K93" s="216"/>
      <c r="L93" s="216"/>
      <c r="M93" s="216"/>
      <c r="N93" s="216"/>
      <c r="O93" s="216"/>
      <c r="P93" s="217"/>
      <c r="R93" s="49">
        <v>1</v>
      </c>
    </row>
    <row r="94" spans="2:19">
      <c r="B94" s="50"/>
      <c r="C94" s="94"/>
      <c r="D94" s="94"/>
      <c r="E94" s="94"/>
      <c r="F94" s="94"/>
      <c r="G94" s="94"/>
      <c r="H94" s="208"/>
      <c r="I94" s="94"/>
      <c r="J94" s="209"/>
      <c r="K94" s="94"/>
      <c r="L94" s="212"/>
      <c r="M94" s="94"/>
      <c r="R94" s="49">
        <v>1</v>
      </c>
    </row>
    <row r="96" spans="2:19">
      <c r="E96" s="49">
        <f>SUM(E2:E94)</f>
        <v>78</v>
      </c>
      <c r="F96" s="49">
        <f>SUM(F2:F94)</f>
        <v>64</v>
      </c>
      <c r="R96" s="49">
        <f>SUM(R3:R94)</f>
        <v>87</v>
      </c>
      <c r="S96" s="49">
        <f>SUM(S3:S94)</f>
        <v>5</v>
      </c>
    </row>
  </sheetData>
  <sortState ref="A2:P94">
    <sortCondition ref="G83"/>
  </sortState>
  <pageMargins left="0.7" right="0.7" top="0.75" bottom="0.75" header="0.3" footer="0.3"/>
  <pageSetup orientation="portrait"/>
  <tableParts count="1">
    <tablePart r:id="rId1"/>
  </tablePar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0"/>
  <sheetViews>
    <sheetView topLeftCell="A153" zoomScale="90" zoomScaleNormal="90" zoomScalePageLayoutView="90" workbookViewId="0">
      <selection activeCell="C2" sqref="C2:H254"/>
    </sheetView>
  </sheetViews>
  <sheetFormatPr baseColWidth="10" defaultRowHeight="15"/>
  <cols>
    <col min="1" max="1" width="12" customWidth="1"/>
    <col min="3" max="3" width="21.28515625" customWidth="1"/>
    <col min="4" max="4" width="38.140625" customWidth="1"/>
    <col min="5" max="5" width="12.42578125" customWidth="1"/>
    <col min="6" max="6" width="11.42578125" customWidth="1"/>
    <col min="7" max="7" width="8.28515625" customWidth="1"/>
    <col min="8" max="8" width="52.42578125" customWidth="1"/>
    <col min="13" max="13" width="35.42578125" customWidth="1"/>
    <col min="15" max="15" width="13.28515625" customWidth="1"/>
    <col min="16" max="16" width="12.7109375" customWidth="1"/>
  </cols>
  <sheetData>
    <row r="1" spans="1:17">
      <c r="A1" s="22" t="s">
        <v>1881</v>
      </c>
      <c r="B1" s="60" t="s">
        <v>1</v>
      </c>
      <c r="C1" s="61" t="s">
        <v>10</v>
      </c>
      <c r="D1" s="61" t="s">
        <v>2</v>
      </c>
      <c r="E1" s="62" t="s">
        <v>15</v>
      </c>
      <c r="F1" s="62" t="s">
        <v>16</v>
      </c>
      <c r="G1" s="62" t="s">
        <v>13</v>
      </c>
      <c r="H1" s="61" t="s">
        <v>4</v>
      </c>
      <c r="I1" s="62" t="s">
        <v>12</v>
      </c>
      <c r="J1" s="62" t="s">
        <v>8</v>
      </c>
      <c r="K1" s="62" t="s">
        <v>24</v>
      </c>
      <c r="L1" s="61" t="s">
        <v>25</v>
      </c>
      <c r="M1" s="62" t="s">
        <v>19</v>
      </c>
      <c r="O1" s="27" t="s">
        <v>2295</v>
      </c>
      <c r="P1" s="24" t="s">
        <v>2296</v>
      </c>
      <c r="Q1" s="24"/>
    </row>
    <row r="2" spans="1:17" ht="15.75" hidden="1" thickBot="1">
      <c r="A2" s="22">
        <v>1</v>
      </c>
      <c r="B2" s="249" t="s">
        <v>67</v>
      </c>
      <c r="C2" s="250" t="s">
        <v>1261</v>
      </c>
      <c r="D2" s="59" t="s">
        <v>69</v>
      </c>
      <c r="E2" s="59">
        <v>1</v>
      </c>
      <c r="F2" s="59"/>
      <c r="G2" s="59">
        <v>2015</v>
      </c>
      <c r="H2" s="63" t="s">
        <v>70</v>
      </c>
      <c r="I2" s="59" t="s">
        <v>71</v>
      </c>
      <c r="J2" s="59">
        <v>296</v>
      </c>
      <c r="K2" s="59" t="s">
        <v>68</v>
      </c>
      <c r="L2" s="59"/>
      <c r="M2" s="59"/>
      <c r="N2" s="235"/>
      <c r="P2">
        <v>1</v>
      </c>
    </row>
    <row r="3" spans="1:17" hidden="1">
      <c r="A3" s="22">
        <v>2</v>
      </c>
      <c r="B3" s="250" t="s">
        <v>67</v>
      </c>
      <c r="C3" s="250" t="s">
        <v>1262</v>
      </c>
      <c r="D3" s="32" t="s">
        <v>72</v>
      </c>
      <c r="E3" s="32">
        <v>3</v>
      </c>
      <c r="F3" s="32"/>
      <c r="G3" s="30">
        <v>2015</v>
      </c>
      <c r="H3" s="31" t="s">
        <v>73</v>
      </c>
      <c r="I3" s="30" t="s">
        <v>74</v>
      </c>
      <c r="J3" s="30">
        <v>217</v>
      </c>
      <c r="K3" s="30" t="s">
        <v>75</v>
      </c>
      <c r="L3" s="30"/>
      <c r="M3" s="30"/>
      <c r="P3">
        <v>1</v>
      </c>
    </row>
    <row r="4" spans="1:17" hidden="1">
      <c r="A4" s="22">
        <v>3</v>
      </c>
      <c r="B4" s="250" t="s">
        <v>67</v>
      </c>
      <c r="C4" s="250" t="s">
        <v>1262</v>
      </c>
      <c r="D4" s="30" t="s">
        <v>76</v>
      </c>
      <c r="E4" s="30">
        <v>1</v>
      </c>
      <c r="F4" s="30"/>
      <c r="G4" s="30">
        <v>2000</v>
      </c>
      <c r="H4" s="31" t="s">
        <v>77</v>
      </c>
      <c r="I4" s="30" t="s">
        <v>71</v>
      </c>
      <c r="J4" s="30">
        <v>169</v>
      </c>
      <c r="K4" s="30" t="s">
        <v>68</v>
      </c>
      <c r="L4" s="30"/>
      <c r="M4" s="30"/>
      <c r="P4">
        <v>1</v>
      </c>
    </row>
    <row r="5" spans="1:17">
      <c r="A5" s="22">
        <v>4</v>
      </c>
      <c r="B5" s="250" t="s">
        <v>67</v>
      </c>
      <c r="C5" s="250" t="s">
        <v>2302</v>
      </c>
      <c r="D5" s="30" t="s">
        <v>78</v>
      </c>
      <c r="E5" s="30"/>
      <c r="F5" s="30">
        <v>1</v>
      </c>
      <c r="G5" s="30">
        <v>2015</v>
      </c>
      <c r="H5" s="31" t="s">
        <v>79</v>
      </c>
      <c r="I5" s="30" t="s">
        <v>80</v>
      </c>
      <c r="J5" s="30">
        <v>168</v>
      </c>
      <c r="K5" s="30" t="s">
        <v>68</v>
      </c>
      <c r="L5" s="30"/>
      <c r="M5" s="30"/>
      <c r="P5">
        <v>1</v>
      </c>
    </row>
    <row r="6" spans="1:17" hidden="1">
      <c r="A6" s="22">
        <v>5</v>
      </c>
      <c r="B6" s="250" t="s">
        <v>67</v>
      </c>
      <c r="C6" s="250" t="s">
        <v>743</v>
      </c>
      <c r="D6" s="30" t="s">
        <v>81</v>
      </c>
      <c r="E6" s="30">
        <v>1</v>
      </c>
      <c r="F6" s="30"/>
      <c r="G6" s="30">
        <v>2006</v>
      </c>
      <c r="H6" s="31" t="s">
        <v>82</v>
      </c>
      <c r="I6" s="30" t="s">
        <v>83</v>
      </c>
      <c r="J6" s="30">
        <v>393</v>
      </c>
      <c r="K6" s="30" t="s">
        <v>68</v>
      </c>
      <c r="L6" s="30"/>
      <c r="M6" s="30"/>
      <c r="P6">
        <v>1</v>
      </c>
    </row>
    <row r="7" spans="1:17" hidden="1">
      <c r="A7" s="22">
        <v>6</v>
      </c>
      <c r="B7" s="250" t="s">
        <v>67</v>
      </c>
      <c r="C7" s="250" t="s">
        <v>1262</v>
      </c>
      <c r="D7" s="30" t="s">
        <v>84</v>
      </c>
      <c r="E7" s="30">
        <v>1</v>
      </c>
      <c r="F7" s="30"/>
      <c r="G7" s="30">
        <v>2016</v>
      </c>
      <c r="H7" s="31" t="s">
        <v>85</v>
      </c>
      <c r="I7" s="30" t="s">
        <v>71</v>
      </c>
      <c r="J7" s="30">
        <v>371</v>
      </c>
      <c r="K7" s="30" t="s">
        <v>68</v>
      </c>
      <c r="L7" s="30"/>
      <c r="M7" s="30"/>
      <c r="P7">
        <v>1</v>
      </c>
    </row>
    <row r="8" spans="1:17" hidden="1">
      <c r="A8" s="22">
        <v>7</v>
      </c>
      <c r="B8" s="250" t="s">
        <v>67</v>
      </c>
      <c r="C8" s="250" t="s">
        <v>743</v>
      </c>
      <c r="D8" s="32" t="s">
        <v>86</v>
      </c>
      <c r="E8" s="32">
        <v>2</v>
      </c>
      <c r="F8" s="32">
        <v>1</v>
      </c>
      <c r="G8" s="30">
        <v>2015</v>
      </c>
      <c r="H8" s="31" t="s">
        <v>87</v>
      </c>
      <c r="I8" s="30" t="s">
        <v>71</v>
      </c>
      <c r="J8" s="30">
        <v>370</v>
      </c>
      <c r="K8" s="30" t="s">
        <v>68</v>
      </c>
      <c r="L8" s="30"/>
      <c r="M8" s="30"/>
      <c r="P8">
        <v>1</v>
      </c>
    </row>
    <row r="9" spans="1:17" hidden="1">
      <c r="A9" s="22">
        <v>8</v>
      </c>
      <c r="B9" s="250" t="s">
        <v>67</v>
      </c>
      <c r="C9" s="250" t="s">
        <v>1262</v>
      </c>
      <c r="D9" s="32" t="s">
        <v>88</v>
      </c>
      <c r="E9" s="32"/>
      <c r="F9" s="32">
        <v>2</v>
      </c>
      <c r="G9" s="30">
        <v>2012</v>
      </c>
      <c r="H9" s="31" t="s">
        <v>89</v>
      </c>
      <c r="I9" s="30" t="s">
        <v>90</v>
      </c>
      <c r="J9" s="30">
        <v>546</v>
      </c>
      <c r="K9" s="30" t="s">
        <v>68</v>
      </c>
      <c r="L9" s="30"/>
      <c r="M9" s="30"/>
      <c r="P9">
        <v>1</v>
      </c>
    </row>
    <row r="10" spans="1:17" hidden="1">
      <c r="A10" s="22">
        <v>9</v>
      </c>
      <c r="B10" s="250" t="s">
        <v>67</v>
      </c>
      <c r="C10" s="250" t="s">
        <v>1261</v>
      </c>
      <c r="D10" s="30" t="s">
        <v>91</v>
      </c>
      <c r="E10" s="30">
        <v>1</v>
      </c>
      <c r="F10" s="30"/>
      <c r="G10" s="30">
        <v>2009</v>
      </c>
      <c r="H10" s="31" t="s">
        <v>92</v>
      </c>
      <c r="I10" s="30" t="s">
        <v>71</v>
      </c>
      <c r="J10" s="30">
        <v>174</v>
      </c>
      <c r="K10" s="30" t="s">
        <v>68</v>
      </c>
      <c r="L10" s="30"/>
      <c r="M10" s="30"/>
      <c r="P10">
        <v>1</v>
      </c>
    </row>
    <row r="11" spans="1:17" hidden="1">
      <c r="A11" s="22">
        <v>10</v>
      </c>
      <c r="B11" s="250" t="s">
        <v>67</v>
      </c>
      <c r="C11" s="250" t="s">
        <v>1262</v>
      </c>
      <c r="D11" s="30" t="s">
        <v>93</v>
      </c>
      <c r="E11" s="30"/>
      <c r="F11" s="30">
        <v>1</v>
      </c>
      <c r="G11" s="30">
        <v>2008</v>
      </c>
      <c r="H11" s="31" t="s">
        <v>94</v>
      </c>
      <c r="I11" s="30" t="s">
        <v>71</v>
      </c>
      <c r="J11" s="30">
        <v>50</v>
      </c>
      <c r="K11" s="30" t="s">
        <v>68</v>
      </c>
      <c r="L11" s="30"/>
      <c r="M11" s="30"/>
      <c r="P11">
        <v>1</v>
      </c>
    </row>
    <row r="12" spans="1:17" hidden="1">
      <c r="A12" s="22">
        <v>11</v>
      </c>
      <c r="B12" s="250" t="s">
        <v>67</v>
      </c>
      <c r="C12" s="250" t="s">
        <v>1262</v>
      </c>
      <c r="D12" s="30" t="s">
        <v>95</v>
      </c>
      <c r="E12" s="30">
        <v>1</v>
      </c>
      <c r="F12" s="30"/>
      <c r="G12" s="30">
        <v>2008</v>
      </c>
      <c r="H12" s="31" t="s">
        <v>96</v>
      </c>
      <c r="I12" s="30" t="s">
        <v>97</v>
      </c>
      <c r="J12" s="30">
        <v>346</v>
      </c>
      <c r="K12" s="30" t="s">
        <v>68</v>
      </c>
      <c r="L12" s="30"/>
      <c r="M12" s="30"/>
      <c r="P12">
        <v>1</v>
      </c>
    </row>
    <row r="13" spans="1:17" hidden="1">
      <c r="A13" s="22">
        <v>12</v>
      </c>
      <c r="B13" s="250" t="s">
        <v>67</v>
      </c>
      <c r="C13" s="250" t="s">
        <v>1262</v>
      </c>
      <c r="D13" s="30" t="s">
        <v>98</v>
      </c>
      <c r="E13" s="30"/>
      <c r="F13" s="30">
        <v>1</v>
      </c>
      <c r="G13" s="30">
        <v>2003</v>
      </c>
      <c r="H13" s="31" t="s">
        <v>99</v>
      </c>
      <c r="I13" s="30" t="s">
        <v>71</v>
      </c>
      <c r="J13" s="30">
        <v>222</v>
      </c>
      <c r="K13" s="30" t="s">
        <v>75</v>
      </c>
      <c r="L13" s="30"/>
      <c r="M13" s="30"/>
      <c r="P13">
        <v>1</v>
      </c>
    </row>
    <row r="14" spans="1:17" hidden="1">
      <c r="A14" s="22">
        <v>13</v>
      </c>
      <c r="B14" s="250" t="s">
        <v>67</v>
      </c>
      <c r="C14" s="250" t="s">
        <v>1262</v>
      </c>
      <c r="D14" s="32" t="s">
        <v>100</v>
      </c>
      <c r="E14" s="32">
        <v>1</v>
      </c>
      <c r="F14" s="32"/>
      <c r="G14" s="30">
        <v>1994</v>
      </c>
      <c r="H14" s="31" t="s">
        <v>101</v>
      </c>
      <c r="I14" s="30" t="s">
        <v>71</v>
      </c>
      <c r="J14" s="30">
        <v>332</v>
      </c>
      <c r="K14" s="30" t="s">
        <v>68</v>
      </c>
      <c r="L14" s="30"/>
      <c r="M14" s="30"/>
      <c r="P14">
        <v>1</v>
      </c>
    </row>
    <row r="15" spans="1:17">
      <c r="A15" s="22">
        <v>14</v>
      </c>
      <c r="B15" s="250" t="s">
        <v>67</v>
      </c>
      <c r="C15" s="250" t="s">
        <v>2302</v>
      </c>
      <c r="D15" s="30" t="s">
        <v>102</v>
      </c>
      <c r="E15" s="30">
        <v>1</v>
      </c>
      <c r="F15" s="30"/>
      <c r="G15" s="30">
        <v>2015</v>
      </c>
      <c r="H15" s="33" t="s">
        <v>103</v>
      </c>
      <c r="I15" s="30" t="s">
        <v>71</v>
      </c>
      <c r="J15" s="30">
        <v>315</v>
      </c>
      <c r="K15" s="30" t="s">
        <v>75</v>
      </c>
      <c r="L15" s="30"/>
      <c r="M15" s="30"/>
      <c r="P15">
        <v>1</v>
      </c>
    </row>
    <row r="16" spans="1:17" hidden="1">
      <c r="A16" s="22">
        <v>15</v>
      </c>
      <c r="B16" s="250" t="s">
        <v>67</v>
      </c>
      <c r="C16" s="250" t="s">
        <v>1262</v>
      </c>
      <c r="D16" s="30" t="s">
        <v>104</v>
      </c>
      <c r="E16" s="30">
        <v>1</v>
      </c>
      <c r="F16" s="30"/>
      <c r="G16" s="30">
        <v>2010</v>
      </c>
      <c r="H16" s="33" t="s">
        <v>105</v>
      </c>
      <c r="I16" s="30" t="s">
        <v>71</v>
      </c>
      <c r="J16" s="30" t="s">
        <v>106</v>
      </c>
      <c r="K16" s="30"/>
      <c r="L16" s="30"/>
      <c r="M16" s="30"/>
      <c r="P16">
        <v>1</v>
      </c>
    </row>
    <row r="17" spans="1:16" hidden="1">
      <c r="A17" s="22">
        <v>16</v>
      </c>
      <c r="B17" s="250" t="s">
        <v>67</v>
      </c>
      <c r="C17" s="250" t="s">
        <v>1262</v>
      </c>
      <c r="D17" s="30" t="s">
        <v>107</v>
      </c>
      <c r="E17" s="30">
        <v>1</v>
      </c>
      <c r="F17" s="30"/>
      <c r="G17" s="30">
        <v>2010</v>
      </c>
      <c r="H17" s="33" t="s">
        <v>108</v>
      </c>
      <c r="I17" s="30" t="s">
        <v>71</v>
      </c>
      <c r="J17" s="30">
        <v>251</v>
      </c>
      <c r="K17" s="30" t="s">
        <v>75</v>
      </c>
      <c r="L17" s="30"/>
      <c r="M17" s="30"/>
      <c r="P17">
        <v>1</v>
      </c>
    </row>
    <row r="18" spans="1:16" hidden="1">
      <c r="A18" s="22">
        <v>17</v>
      </c>
      <c r="B18" s="250" t="s">
        <v>67</v>
      </c>
      <c r="C18" s="250" t="s">
        <v>1262</v>
      </c>
      <c r="D18" s="30" t="s">
        <v>109</v>
      </c>
      <c r="E18" s="30">
        <v>1</v>
      </c>
      <c r="F18" s="30"/>
      <c r="G18" s="30">
        <v>2012</v>
      </c>
      <c r="H18" s="31" t="s">
        <v>110</v>
      </c>
      <c r="I18" s="30" t="s">
        <v>71</v>
      </c>
      <c r="J18" s="30">
        <v>271</v>
      </c>
      <c r="K18" s="30" t="s">
        <v>68</v>
      </c>
      <c r="L18" s="30"/>
      <c r="M18" s="30"/>
      <c r="P18">
        <v>1</v>
      </c>
    </row>
    <row r="19" spans="1:16" hidden="1">
      <c r="A19" s="22">
        <v>18</v>
      </c>
      <c r="B19" s="250" t="s">
        <v>67</v>
      </c>
      <c r="C19" s="250" t="s">
        <v>1262</v>
      </c>
      <c r="D19" s="30" t="s">
        <v>111</v>
      </c>
      <c r="E19" s="30">
        <v>1</v>
      </c>
      <c r="F19" s="30"/>
      <c r="G19" s="30">
        <v>2014</v>
      </c>
      <c r="H19" s="31" t="s">
        <v>112</v>
      </c>
      <c r="I19" s="30" t="s">
        <v>74</v>
      </c>
      <c r="J19" s="30">
        <v>184</v>
      </c>
      <c r="K19" s="30" t="s">
        <v>68</v>
      </c>
      <c r="L19" s="30"/>
      <c r="M19" s="30"/>
      <c r="P19">
        <v>1</v>
      </c>
    </row>
    <row r="20" spans="1:16" hidden="1">
      <c r="A20" s="22">
        <v>19</v>
      </c>
      <c r="B20" s="250" t="s">
        <v>67</v>
      </c>
      <c r="C20" s="250" t="s">
        <v>743</v>
      </c>
      <c r="D20" s="30" t="s">
        <v>113</v>
      </c>
      <c r="E20" s="30">
        <v>1</v>
      </c>
      <c r="F20" s="30"/>
      <c r="G20" s="30">
        <v>2011</v>
      </c>
      <c r="H20" s="31" t="s">
        <v>114</v>
      </c>
      <c r="I20" s="30" t="s">
        <v>71</v>
      </c>
      <c r="J20" s="30">
        <v>137</v>
      </c>
      <c r="K20" s="30" t="s">
        <v>68</v>
      </c>
      <c r="L20" s="30"/>
      <c r="M20" s="30"/>
      <c r="P20">
        <v>1</v>
      </c>
    </row>
    <row r="21" spans="1:16" hidden="1">
      <c r="A21" s="22">
        <v>20</v>
      </c>
      <c r="B21" s="250" t="s">
        <v>67</v>
      </c>
      <c r="C21" s="250" t="s">
        <v>1262</v>
      </c>
      <c r="D21" s="30" t="s">
        <v>115</v>
      </c>
      <c r="E21" s="30">
        <v>1</v>
      </c>
      <c r="F21" s="30"/>
      <c r="G21" s="30">
        <v>2008</v>
      </c>
      <c r="H21" s="33" t="s">
        <v>116</v>
      </c>
      <c r="I21" s="30" t="s">
        <v>117</v>
      </c>
      <c r="J21" s="30">
        <v>394</v>
      </c>
      <c r="K21" s="30" t="s">
        <v>68</v>
      </c>
      <c r="L21" s="30"/>
      <c r="M21" s="30"/>
      <c r="P21">
        <v>1</v>
      </c>
    </row>
    <row r="22" spans="1:16" hidden="1">
      <c r="A22" s="22">
        <v>21</v>
      </c>
      <c r="B22" s="30" t="s">
        <v>67</v>
      </c>
      <c r="C22" s="33" t="s">
        <v>1262</v>
      </c>
      <c r="D22" s="30" t="s">
        <v>118</v>
      </c>
      <c r="E22" s="30">
        <v>1</v>
      </c>
      <c r="F22" s="30"/>
      <c r="G22" s="30">
        <v>2008</v>
      </c>
      <c r="H22" s="33" t="s">
        <v>119</v>
      </c>
      <c r="I22" s="30" t="s">
        <v>71</v>
      </c>
      <c r="J22" s="30">
        <v>335</v>
      </c>
      <c r="K22" s="30" t="s">
        <v>75</v>
      </c>
      <c r="L22" s="30"/>
      <c r="M22" s="30"/>
      <c r="P22">
        <v>1</v>
      </c>
    </row>
    <row r="23" spans="1:16" hidden="1">
      <c r="A23" s="22">
        <v>22</v>
      </c>
      <c r="B23" s="30" t="s">
        <v>67</v>
      </c>
      <c r="C23" s="33" t="s">
        <v>743</v>
      </c>
      <c r="D23" s="30" t="s">
        <v>120</v>
      </c>
      <c r="E23" s="30">
        <v>1</v>
      </c>
      <c r="F23" s="30"/>
      <c r="G23" s="30">
        <v>2001</v>
      </c>
      <c r="H23" s="33" t="s">
        <v>121</v>
      </c>
      <c r="I23" s="30" t="s">
        <v>71</v>
      </c>
      <c r="J23" s="30">
        <v>373</v>
      </c>
      <c r="K23" s="30" t="s">
        <v>75</v>
      </c>
      <c r="L23" s="30"/>
      <c r="M23" s="30"/>
      <c r="P23">
        <v>1</v>
      </c>
    </row>
    <row r="24" spans="1:16" hidden="1">
      <c r="A24" s="22">
        <v>23</v>
      </c>
      <c r="B24" s="30" t="s">
        <v>67</v>
      </c>
      <c r="C24" s="33" t="s">
        <v>743</v>
      </c>
      <c r="D24" s="30" t="s">
        <v>122</v>
      </c>
      <c r="E24" s="30"/>
      <c r="F24" s="30">
        <v>1</v>
      </c>
      <c r="G24" s="30">
        <v>2015</v>
      </c>
      <c r="H24" s="31" t="s">
        <v>123</v>
      </c>
      <c r="I24" s="30" t="s">
        <v>71</v>
      </c>
      <c r="J24" s="30">
        <v>169</v>
      </c>
      <c r="K24" s="30" t="s">
        <v>68</v>
      </c>
      <c r="L24" s="30"/>
      <c r="M24" s="30"/>
      <c r="P24">
        <v>1</v>
      </c>
    </row>
    <row r="25" spans="1:16">
      <c r="A25" s="22">
        <v>24</v>
      </c>
      <c r="B25" s="30" t="s">
        <v>67</v>
      </c>
      <c r="C25" s="33" t="s">
        <v>2302</v>
      </c>
      <c r="D25" s="30" t="s">
        <v>124</v>
      </c>
      <c r="E25" s="30">
        <v>1</v>
      </c>
      <c r="F25" s="30"/>
      <c r="G25" s="30">
        <v>2011</v>
      </c>
      <c r="H25" s="33" t="s">
        <v>125</v>
      </c>
      <c r="I25" s="30" t="s">
        <v>71</v>
      </c>
      <c r="J25" s="30">
        <v>263</v>
      </c>
      <c r="K25" s="30" t="s">
        <v>75</v>
      </c>
      <c r="L25" s="30"/>
      <c r="M25" s="30"/>
      <c r="P25">
        <v>1</v>
      </c>
    </row>
    <row r="26" spans="1:16">
      <c r="A26" s="22">
        <v>25</v>
      </c>
      <c r="B26" s="30" t="s">
        <v>67</v>
      </c>
      <c r="C26" s="33" t="s">
        <v>2302</v>
      </c>
      <c r="D26" s="30" t="s">
        <v>126</v>
      </c>
      <c r="E26" s="30">
        <v>1</v>
      </c>
      <c r="F26" s="30"/>
      <c r="G26" s="30">
        <v>2000</v>
      </c>
      <c r="H26" s="33" t="s">
        <v>127</v>
      </c>
      <c r="I26" s="30" t="s">
        <v>71</v>
      </c>
      <c r="J26" s="30">
        <v>301</v>
      </c>
      <c r="K26" s="30" t="s">
        <v>75</v>
      </c>
      <c r="L26" s="30"/>
      <c r="M26" s="30"/>
      <c r="P26">
        <v>1</v>
      </c>
    </row>
    <row r="27" spans="1:16">
      <c r="A27" s="22">
        <v>26</v>
      </c>
      <c r="B27" s="30" t="s">
        <v>67</v>
      </c>
      <c r="C27" s="33" t="s">
        <v>2302</v>
      </c>
      <c r="D27" s="30" t="s">
        <v>128</v>
      </c>
      <c r="E27" s="30">
        <v>1</v>
      </c>
      <c r="F27" s="30"/>
      <c r="G27" s="30">
        <v>2013</v>
      </c>
      <c r="H27" s="31" t="s">
        <v>129</v>
      </c>
      <c r="I27" s="30" t="s">
        <v>71</v>
      </c>
      <c r="J27" s="30">
        <v>160</v>
      </c>
      <c r="K27" s="30" t="s">
        <v>68</v>
      </c>
      <c r="L27" s="30"/>
      <c r="M27" s="30"/>
      <c r="P27">
        <v>1</v>
      </c>
    </row>
    <row r="28" spans="1:16" hidden="1">
      <c r="A28" s="22">
        <v>27</v>
      </c>
      <c r="B28" s="30" t="s">
        <v>67</v>
      </c>
      <c r="C28" s="33" t="s">
        <v>1262</v>
      </c>
      <c r="D28" s="30" t="s">
        <v>130</v>
      </c>
      <c r="E28" s="30">
        <v>1</v>
      </c>
      <c r="F28" s="30"/>
      <c r="G28" s="30">
        <v>2003</v>
      </c>
      <c r="H28" s="33" t="s">
        <v>131</v>
      </c>
      <c r="I28" s="30" t="s">
        <v>71</v>
      </c>
      <c r="J28" s="30">
        <v>689</v>
      </c>
      <c r="K28" s="30" t="s">
        <v>68</v>
      </c>
      <c r="L28" s="30"/>
      <c r="M28" s="30"/>
      <c r="P28">
        <v>1</v>
      </c>
    </row>
    <row r="29" spans="1:16" hidden="1">
      <c r="A29" s="22">
        <v>28</v>
      </c>
      <c r="B29" s="30" t="s">
        <v>67</v>
      </c>
      <c r="C29" s="33" t="s">
        <v>1262</v>
      </c>
      <c r="D29" s="30" t="s">
        <v>132</v>
      </c>
      <c r="E29" s="30">
        <v>1</v>
      </c>
      <c r="F29" s="30"/>
      <c r="G29" s="30">
        <v>2009</v>
      </c>
      <c r="H29" s="31" t="s">
        <v>133</v>
      </c>
      <c r="I29" s="30" t="s">
        <v>117</v>
      </c>
      <c r="J29" s="30">
        <v>246</v>
      </c>
      <c r="K29" s="30" t="s">
        <v>68</v>
      </c>
      <c r="L29" s="30"/>
      <c r="M29" s="30"/>
      <c r="P29">
        <v>1</v>
      </c>
    </row>
    <row r="30" spans="1:16">
      <c r="A30" s="22">
        <v>29</v>
      </c>
      <c r="B30" s="30" t="s">
        <v>67</v>
      </c>
      <c r="C30" s="33" t="s">
        <v>2302</v>
      </c>
      <c r="D30" s="30" t="s">
        <v>134</v>
      </c>
      <c r="E30" s="30"/>
      <c r="F30" s="30"/>
      <c r="G30" s="30">
        <v>1994</v>
      </c>
      <c r="H30" s="33" t="s">
        <v>135</v>
      </c>
      <c r="I30" s="30" t="s">
        <v>71</v>
      </c>
      <c r="J30" s="30">
        <v>308</v>
      </c>
      <c r="K30" s="30" t="s">
        <v>68</v>
      </c>
      <c r="L30" s="30"/>
      <c r="M30" s="30"/>
      <c r="P30">
        <v>1</v>
      </c>
    </row>
    <row r="31" spans="1:16" hidden="1">
      <c r="A31" s="22">
        <v>30</v>
      </c>
      <c r="B31" s="30" t="s">
        <v>67</v>
      </c>
      <c r="C31" s="33" t="s">
        <v>743</v>
      </c>
      <c r="D31" s="30" t="s">
        <v>136</v>
      </c>
      <c r="E31" s="30">
        <v>1</v>
      </c>
      <c r="F31" s="30"/>
      <c r="G31" s="30">
        <v>2004</v>
      </c>
      <c r="H31" s="31" t="s">
        <v>137</v>
      </c>
      <c r="I31" s="30" t="s">
        <v>71</v>
      </c>
      <c r="J31" s="30">
        <v>189</v>
      </c>
      <c r="K31" s="30" t="s">
        <v>68</v>
      </c>
      <c r="L31" s="30"/>
      <c r="M31" s="30"/>
      <c r="P31">
        <v>1</v>
      </c>
    </row>
    <row r="32" spans="1:16" hidden="1">
      <c r="A32" s="22">
        <v>31</v>
      </c>
      <c r="B32" s="30" t="s">
        <v>67</v>
      </c>
      <c r="C32" s="33" t="s">
        <v>743</v>
      </c>
      <c r="D32" s="30" t="s">
        <v>138</v>
      </c>
      <c r="E32" s="30">
        <v>1</v>
      </c>
      <c r="F32" s="30"/>
      <c r="G32" s="30">
        <v>1988</v>
      </c>
      <c r="H32" s="33" t="s">
        <v>139</v>
      </c>
      <c r="I32" s="30" t="s">
        <v>71</v>
      </c>
      <c r="J32" s="30">
        <v>262</v>
      </c>
      <c r="K32" s="30" t="s">
        <v>68</v>
      </c>
      <c r="L32" s="30"/>
      <c r="M32" s="30"/>
      <c r="P32">
        <v>1</v>
      </c>
    </row>
    <row r="33" spans="1:16" hidden="1">
      <c r="A33" s="22">
        <v>32</v>
      </c>
      <c r="B33" s="30" t="s">
        <v>67</v>
      </c>
      <c r="C33" s="33" t="s">
        <v>1262</v>
      </c>
      <c r="D33" s="30" t="s">
        <v>140</v>
      </c>
      <c r="E33" s="30">
        <v>1</v>
      </c>
      <c r="F33" s="30"/>
      <c r="G33" s="30">
        <v>1999</v>
      </c>
      <c r="H33" s="33" t="s">
        <v>141</v>
      </c>
      <c r="I33" s="30" t="s">
        <v>71</v>
      </c>
      <c r="J33" s="30">
        <v>422</v>
      </c>
      <c r="K33" s="30" t="s">
        <v>68</v>
      </c>
      <c r="L33" s="30"/>
      <c r="M33" s="30"/>
      <c r="P33">
        <v>1</v>
      </c>
    </row>
    <row r="34" spans="1:16">
      <c r="A34" s="22">
        <v>33</v>
      </c>
      <c r="B34" s="30" t="s">
        <v>67</v>
      </c>
      <c r="C34" s="33" t="s">
        <v>2302</v>
      </c>
      <c r="D34" s="30" t="s">
        <v>142</v>
      </c>
      <c r="E34" s="30">
        <v>1</v>
      </c>
      <c r="F34" s="30"/>
      <c r="G34" s="30">
        <v>1995</v>
      </c>
      <c r="H34" s="31" t="s">
        <v>143</v>
      </c>
      <c r="I34" s="30" t="s">
        <v>97</v>
      </c>
      <c r="J34" s="30">
        <v>402</v>
      </c>
      <c r="K34" s="30" t="s">
        <v>68</v>
      </c>
      <c r="L34" s="30"/>
      <c r="M34" s="30"/>
      <c r="P34">
        <v>1</v>
      </c>
    </row>
    <row r="35" spans="1:16" hidden="1">
      <c r="A35" s="22">
        <v>34</v>
      </c>
      <c r="B35" s="30" t="s">
        <v>67</v>
      </c>
      <c r="C35" s="33" t="s">
        <v>1262</v>
      </c>
      <c r="D35" s="30" t="s">
        <v>144</v>
      </c>
      <c r="E35" s="30">
        <v>1</v>
      </c>
      <c r="F35" s="30"/>
      <c r="G35" s="30">
        <v>1993</v>
      </c>
      <c r="H35" s="31" t="s">
        <v>145</v>
      </c>
      <c r="I35" s="30" t="s">
        <v>71</v>
      </c>
      <c r="J35" s="30">
        <v>362</v>
      </c>
      <c r="K35" s="30" t="s">
        <v>68</v>
      </c>
      <c r="L35" s="30"/>
      <c r="M35" s="30"/>
      <c r="P35">
        <v>1</v>
      </c>
    </row>
    <row r="36" spans="1:16" hidden="1">
      <c r="A36" s="22">
        <v>35</v>
      </c>
      <c r="B36" s="30" t="s">
        <v>67</v>
      </c>
      <c r="C36" s="33" t="s">
        <v>1262</v>
      </c>
      <c r="D36" s="30" t="s">
        <v>146</v>
      </c>
      <c r="E36" s="30">
        <v>1</v>
      </c>
      <c r="F36" s="30"/>
      <c r="G36" s="30">
        <v>1993</v>
      </c>
      <c r="H36" s="31" t="s">
        <v>147</v>
      </c>
      <c r="I36" s="30" t="s">
        <v>97</v>
      </c>
      <c r="J36" s="30">
        <v>223</v>
      </c>
      <c r="K36" s="30" t="s">
        <v>68</v>
      </c>
      <c r="L36" s="30"/>
      <c r="M36" s="30"/>
      <c r="P36">
        <v>1</v>
      </c>
    </row>
    <row r="37" spans="1:16" hidden="1">
      <c r="A37" s="22">
        <v>36</v>
      </c>
      <c r="B37" s="30" t="s">
        <v>67</v>
      </c>
      <c r="C37" s="33" t="s">
        <v>743</v>
      </c>
      <c r="D37" s="30" t="s">
        <v>148</v>
      </c>
      <c r="E37" s="30">
        <v>1</v>
      </c>
      <c r="F37" s="30"/>
      <c r="G37" s="30">
        <v>1989</v>
      </c>
      <c r="H37" s="33" t="s">
        <v>149</v>
      </c>
      <c r="I37" s="30" t="s">
        <v>71</v>
      </c>
      <c r="J37" s="30" t="s">
        <v>150</v>
      </c>
      <c r="K37" s="30" t="s">
        <v>68</v>
      </c>
      <c r="L37" s="30"/>
      <c r="M37" s="30"/>
      <c r="P37">
        <v>1</v>
      </c>
    </row>
    <row r="38" spans="1:16" hidden="1">
      <c r="A38" s="22">
        <v>37</v>
      </c>
      <c r="B38" s="30" t="s">
        <v>67</v>
      </c>
      <c r="C38" s="33" t="s">
        <v>743</v>
      </c>
      <c r="D38" s="30" t="s">
        <v>151</v>
      </c>
      <c r="E38" s="30"/>
      <c r="F38" s="30">
        <v>1</v>
      </c>
      <c r="G38" s="30">
        <v>1998</v>
      </c>
      <c r="H38" s="33" t="s">
        <v>152</v>
      </c>
      <c r="I38" s="30" t="s">
        <v>71</v>
      </c>
      <c r="J38" s="30">
        <v>159</v>
      </c>
      <c r="K38" s="30" t="s">
        <v>75</v>
      </c>
      <c r="L38" s="30"/>
      <c r="M38" s="30"/>
      <c r="P38">
        <v>1</v>
      </c>
    </row>
    <row r="39" spans="1:16" hidden="1">
      <c r="A39" s="22">
        <v>38</v>
      </c>
      <c r="B39" s="30" t="s">
        <v>67</v>
      </c>
      <c r="C39" s="33" t="s">
        <v>1262</v>
      </c>
      <c r="D39" s="30" t="s">
        <v>140</v>
      </c>
      <c r="E39" s="30">
        <v>1</v>
      </c>
      <c r="F39" s="30"/>
      <c r="G39" s="30">
        <v>2002</v>
      </c>
      <c r="H39" s="33" t="s">
        <v>153</v>
      </c>
      <c r="I39" s="30" t="s">
        <v>71</v>
      </c>
      <c r="J39" s="30">
        <v>381</v>
      </c>
      <c r="K39" s="30" t="s">
        <v>75</v>
      </c>
      <c r="L39" s="30"/>
      <c r="M39" s="30"/>
      <c r="P39">
        <v>1</v>
      </c>
    </row>
    <row r="40" spans="1:16">
      <c r="A40" s="22">
        <v>39</v>
      </c>
      <c r="B40" s="30" t="s">
        <v>67</v>
      </c>
      <c r="C40" s="33" t="s">
        <v>2302</v>
      </c>
      <c r="D40" s="30" t="s">
        <v>1694</v>
      </c>
      <c r="E40" s="30">
        <v>1</v>
      </c>
      <c r="F40" s="30"/>
      <c r="G40" s="30">
        <v>1988</v>
      </c>
      <c r="H40" s="33" t="s">
        <v>154</v>
      </c>
      <c r="I40" s="30" t="s">
        <v>155</v>
      </c>
      <c r="J40" s="30">
        <v>839</v>
      </c>
      <c r="K40" s="30" t="s">
        <v>75</v>
      </c>
      <c r="L40" s="30"/>
      <c r="M40" s="30"/>
      <c r="P40">
        <v>1</v>
      </c>
    </row>
    <row r="41" spans="1:16" hidden="1">
      <c r="A41" s="22">
        <v>40</v>
      </c>
      <c r="B41" s="30" t="s">
        <v>67</v>
      </c>
      <c r="C41" s="33" t="s">
        <v>743</v>
      </c>
      <c r="D41" s="30" t="s">
        <v>156</v>
      </c>
      <c r="E41" s="30"/>
      <c r="F41" s="30">
        <v>1</v>
      </c>
      <c r="G41" s="30">
        <v>2011</v>
      </c>
      <c r="H41" s="33" t="s">
        <v>157</v>
      </c>
      <c r="I41" s="30" t="s">
        <v>71</v>
      </c>
      <c r="J41" s="30">
        <v>319</v>
      </c>
      <c r="K41" s="30" t="s">
        <v>68</v>
      </c>
      <c r="L41" s="30"/>
      <c r="M41" s="30"/>
      <c r="P41">
        <v>1</v>
      </c>
    </row>
    <row r="42" spans="1:16" hidden="1">
      <c r="A42" s="22">
        <v>41</v>
      </c>
      <c r="B42" s="30" t="s">
        <v>67</v>
      </c>
      <c r="C42" s="33" t="s">
        <v>1261</v>
      </c>
      <c r="D42" s="30" t="s">
        <v>158</v>
      </c>
      <c r="E42" s="30">
        <v>1</v>
      </c>
      <c r="F42" s="30"/>
      <c r="G42" s="30">
        <v>2008</v>
      </c>
      <c r="H42" s="33" t="s">
        <v>159</v>
      </c>
      <c r="I42" s="30" t="s">
        <v>160</v>
      </c>
      <c r="J42" s="30">
        <v>371</v>
      </c>
      <c r="K42" s="30" t="s">
        <v>75</v>
      </c>
      <c r="L42" s="30"/>
      <c r="M42" s="30"/>
      <c r="P42">
        <v>1</v>
      </c>
    </row>
    <row r="43" spans="1:16" hidden="1">
      <c r="A43" s="22">
        <v>42</v>
      </c>
      <c r="B43" s="30" t="s">
        <v>67</v>
      </c>
      <c r="C43" s="33" t="s">
        <v>743</v>
      </c>
      <c r="D43" s="30" t="s">
        <v>161</v>
      </c>
      <c r="E43" s="30"/>
      <c r="F43" s="30">
        <v>1</v>
      </c>
      <c r="G43" s="30">
        <v>2015</v>
      </c>
      <c r="H43" s="33" t="s">
        <v>162</v>
      </c>
      <c r="I43" s="30" t="s">
        <v>163</v>
      </c>
      <c r="J43" s="30">
        <v>445</v>
      </c>
      <c r="K43" s="30" t="s">
        <v>75</v>
      </c>
      <c r="L43" s="30"/>
      <c r="M43" s="30"/>
      <c r="P43">
        <v>1</v>
      </c>
    </row>
    <row r="44" spans="1:16">
      <c r="A44" s="22">
        <v>43</v>
      </c>
      <c r="B44" s="30" t="s">
        <v>67</v>
      </c>
      <c r="C44" s="33" t="s">
        <v>2302</v>
      </c>
      <c r="D44" s="30" t="s">
        <v>164</v>
      </c>
      <c r="E44" s="30">
        <v>1</v>
      </c>
      <c r="F44" s="30"/>
      <c r="G44" s="30">
        <v>1984</v>
      </c>
      <c r="H44" s="33" t="s">
        <v>165</v>
      </c>
      <c r="I44" s="30" t="s">
        <v>74</v>
      </c>
      <c r="J44" s="30" t="s">
        <v>150</v>
      </c>
      <c r="K44" s="30" t="s">
        <v>75</v>
      </c>
      <c r="L44" s="30"/>
      <c r="M44" s="30"/>
      <c r="P44">
        <v>1</v>
      </c>
    </row>
    <row r="45" spans="1:16" hidden="1">
      <c r="A45" s="22">
        <v>44</v>
      </c>
      <c r="B45" s="30" t="s">
        <v>67</v>
      </c>
      <c r="C45" s="33" t="s">
        <v>1262</v>
      </c>
      <c r="D45" s="30" t="s">
        <v>166</v>
      </c>
      <c r="E45" s="30">
        <v>1</v>
      </c>
      <c r="F45" s="30"/>
      <c r="G45" s="30">
        <v>1994</v>
      </c>
      <c r="H45" s="33" t="s">
        <v>167</v>
      </c>
      <c r="I45" s="30" t="s">
        <v>74</v>
      </c>
      <c r="J45" s="30">
        <v>263</v>
      </c>
      <c r="K45" s="30" t="s">
        <v>75</v>
      </c>
      <c r="L45" s="30"/>
      <c r="M45" s="30"/>
      <c r="P45">
        <v>1</v>
      </c>
    </row>
    <row r="46" spans="1:16">
      <c r="A46" s="22">
        <v>45</v>
      </c>
      <c r="B46" s="30" t="s">
        <v>67</v>
      </c>
      <c r="C46" s="33" t="s">
        <v>2302</v>
      </c>
      <c r="D46" s="30" t="s">
        <v>168</v>
      </c>
      <c r="E46" s="30"/>
      <c r="F46" s="30">
        <v>1</v>
      </c>
      <c r="G46" s="30">
        <v>2016</v>
      </c>
      <c r="H46" s="33" t="s">
        <v>169</v>
      </c>
      <c r="I46" s="30" t="s">
        <v>71</v>
      </c>
      <c r="J46" s="30">
        <v>435</v>
      </c>
      <c r="K46" s="30" t="s">
        <v>68</v>
      </c>
      <c r="L46" s="30"/>
      <c r="M46" s="30"/>
      <c r="P46">
        <v>1</v>
      </c>
    </row>
    <row r="47" spans="1:16" hidden="1">
      <c r="A47" s="22">
        <v>46</v>
      </c>
      <c r="B47" s="30" t="s">
        <v>67</v>
      </c>
      <c r="C47" s="33" t="s">
        <v>1262</v>
      </c>
      <c r="D47" s="30" t="s">
        <v>170</v>
      </c>
      <c r="E47" s="30">
        <v>1</v>
      </c>
      <c r="F47" s="30"/>
      <c r="G47" s="30">
        <v>2015</v>
      </c>
      <c r="H47" s="33" t="s">
        <v>171</v>
      </c>
      <c r="I47" s="30" t="s">
        <v>71</v>
      </c>
      <c r="J47" s="30">
        <v>489</v>
      </c>
      <c r="K47" s="30" t="s">
        <v>68</v>
      </c>
      <c r="L47" s="30"/>
      <c r="M47" s="30"/>
      <c r="P47">
        <v>1</v>
      </c>
    </row>
    <row r="48" spans="1:16" hidden="1">
      <c r="A48" s="22">
        <v>47</v>
      </c>
      <c r="B48" s="30" t="s">
        <v>67</v>
      </c>
      <c r="C48" s="33" t="s">
        <v>743</v>
      </c>
      <c r="D48" s="30" t="s">
        <v>172</v>
      </c>
      <c r="E48" s="30"/>
      <c r="F48" s="30">
        <v>1</v>
      </c>
      <c r="G48" s="30">
        <v>2015</v>
      </c>
      <c r="H48" s="33" t="s">
        <v>173</v>
      </c>
      <c r="I48" s="30" t="s">
        <v>71</v>
      </c>
      <c r="J48" s="30">
        <v>207</v>
      </c>
      <c r="K48" s="30" t="s">
        <v>75</v>
      </c>
      <c r="L48" s="30"/>
      <c r="M48" s="30"/>
      <c r="P48">
        <v>1</v>
      </c>
    </row>
    <row r="49" spans="1:16">
      <c r="A49" s="22">
        <v>48</v>
      </c>
      <c r="B49" s="30" t="s">
        <v>67</v>
      </c>
      <c r="C49" s="33" t="s">
        <v>2302</v>
      </c>
      <c r="D49" s="30" t="s">
        <v>174</v>
      </c>
      <c r="E49" s="30">
        <v>1</v>
      </c>
      <c r="F49" s="30"/>
      <c r="G49" s="30">
        <v>2014</v>
      </c>
      <c r="H49" s="33" t="s">
        <v>175</v>
      </c>
      <c r="I49" s="30" t="s">
        <v>71</v>
      </c>
      <c r="J49" s="30">
        <v>93</v>
      </c>
      <c r="K49" s="30" t="s">
        <v>68</v>
      </c>
      <c r="L49" s="30"/>
      <c r="M49" s="30"/>
      <c r="P49">
        <v>1</v>
      </c>
    </row>
    <row r="50" spans="1:16" hidden="1">
      <c r="A50" s="22">
        <v>49</v>
      </c>
      <c r="B50" s="30" t="s">
        <v>67</v>
      </c>
      <c r="C50" s="33" t="s">
        <v>1262</v>
      </c>
      <c r="D50" s="30" t="s">
        <v>176</v>
      </c>
      <c r="E50" s="30"/>
      <c r="F50" s="30">
        <v>1</v>
      </c>
      <c r="G50" s="30">
        <v>2014</v>
      </c>
      <c r="H50" s="33" t="s">
        <v>177</v>
      </c>
      <c r="I50" s="30" t="s">
        <v>71</v>
      </c>
      <c r="J50" s="30" t="s">
        <v>178</v>
      </c>
      <c r="K50" s="30" t="s">
        <v>68</v>
      </c>
      <c r="L50" s="30"/>
      <c r="M50" s="30"/>
      <c r="P50">
        <v>1</v>
      </c>
    </row>
    <row r="51" spans="1:16">
      <c r="A51" s="22">
        <v>50</v>
      </c>
      <c r="B51" s="30" t="s">
        <v>67</v>
      </c>
      <c r="C51" s="33" t="s">
        <v>2302</v>
      </c>
      <c r="D51" s="30" t="s">
        <v>179</v>
      </c>
      <c r="E51" s="30"/>
      <c r="F51" s="30">
        <v>1</v>
      </c>
      <c r="G51" s="30">
        <v>2006</v>
      </c>
      <c r="H51" s="31" t="s">
        <v>180</v>
      </c>
      <c r="I51" s="30" t="s">
        <v>181</v>
      </c>
      <c r="J51" s="30" t="s">
        <v>178</v>
      </c>
      <c r="K51" s="30" t="s">
        <v>68</v>
      </c>
      <c r="L51" s="30"/>
      <c r="M51" s="30"/>
      <c r="P51">
        <v>1</v>
      </c>
    </row>
    <row r="52" spans="1:16" hidden="1">
      <c r="A52" s="22">
        <v>51</v>
      </c>
      <c r="B52" s="30" t="s">
        <v>67</v>
      </c>
      <c r="C52" s="33" t="s">
        <v>1262</v>
      </c>
      <c r="D52" s="30" t="s">
        <v>182</v>
      </c>
      <c r="E52" s="30">
        <v>1</v>
      </c>
      <c r="F52" s="30"/>
      <c r="G52" s="30">
        <v>2006</v>
      </c>
      <c r="H52" s="31" t="s">
        <v>183</v>
      </c>
      <c r="I52" s="30" t="s">
        <v>71</v>
      </c>
      <c r="J52" s="30">
        <v>367</v>
      </c>
      <c r="K52" s="30" t="s">
        <v>68</v>
      </c>
      <c r="L52" s="30"/>
      <c r="M52" s="30"/>
      <c r="P52">
        <v>1</v>
      </c>
    </row>
    <row r="53" spans="1:16" hidden="1">
      <c r="A53" s="22">
        <v>52</v>
      </c>
      <c r="B53" s="30" t="s">
        <v>67</v>
      </c>
      <c r="C53" s="33" t="s">
        <v>743</v>
      </c>
      <c r="D53" s="32" t="s">
        <v>184</v>
      </c>
      <c r="E53" s="32"/>
      <c r="F53" s="32">
        <v>1</v>
      </c>
      <c r="G53" s="30">
        <v>2006</v>
      </c>
      <c r="H53" s="31" t="s">
        <v>185</v>
      </c>
      <c r="I53" s="30" t="s">
        <v>71</v>
      </c>
      <c r="J53" s="30">
        <v>320</v>
      </c>
      <c r="K53" s="30" t="s">
        <v>68</v>
      </c>
      <c r="L53" s="30"/>
      <c r="M53" s="30"/>
      <c r="P53">
        <v>1</v>
      </c>
    </row>
    <row r="54" spans="1:16" hidden="1">
      <c r="A54" s="22">
        <v>53</v>
      </c>
      <c r="B54" s="30" t="s">
        <v>67</v>
      </c>
      <c r="C54" s="33" t="s">
        <v>1262</v>
      </c>
      <c r="D54" s="32" t="s">
        <v>186</v>
      </c>
      <c r="E54" s="32">
        <v>1</v>
      </c>
      <c r="F54" s="32"/>
      <c r="G54" s="30">
        <v>2006</v>
      </c>
      <c r="H54" s="31" t="s">
        <v>187</v>
      </c>
      <c r="I54" s="30" t="s">
        <v>71</v>
      </c>
      <c r="J54" s="30">
        <v>157</v>
      </c>
      <c r="K54" s="30" t="s">
        <v>68</v>
      </c>
      <c r="L54" s="30"/>
      <c r="M54" s="30"/>
      <c r="P54">
        <v>1</v>
      </c>
    </row>
    <row r="55" spans="1:16" hidden="1">
      <c r="A55" s="22">
        <v>54</v>
      </c>
      <c r="B55" s="30" t="s">
        <v>67</v>
      </c>
      <c r="C55" s="33" t="s">
        <v>743</v>
      </c>
      <c r="D55" s="32" t="s">
        <v>188</v>
      </c>
      <c r="E55" s="32"/>
      <c r="F55" s="32">
        <v>1</v>
      </c>
      <c r="G55" s="30">
        <v>2006</v>
      </c>
      <c r="H55" s="31" t="s">
        <v>189</v>
      </c>
      <c r="I55" s="30" t="s">
        <v>71</v>
      </c>
      <c r="J55" s="30">
        <v>267</v>
      </c>
      <c r="K55" s="30" t="s">
        <v>68</v>
      </c>
      <c r="L55" s="30"/>
      <c r="M55" s="30"/>
      <c r="P55">
        <v>1</v>
      </c>
    </row>
    <row r="56" spans="1:16" hidden="1">
      <c r="A56" s="22">
        <v>55</v>
      </c>
      <c r="B56" s="30" t="s">
        <v>67</v>
      </c>
      <c r="C56" s="33" t="s">
        <v>1262</v>
      </c>
      <c r="D56" s="30" t="s">
        <v>190</v>
      </c>
      <c r="E56" s="30">
        <v>1</v>
      </c>
      <c r="F56" s="30"/>
      <c r="G56" s="30">
        <v>2005</v>
      </c>
      <c r="H56" s="31" t="s">
        <v>191</v>
      </c>
      <c r="I56" s="30" t="s">
        <v>71</v>
      </c>
      <c r="J56" s="30">
        <v>127</v>
      </c>
      <c r="K56" s="30" t="s">
        <v>68</v>
      </c>
      <c r="L56" s="30"/>
      <c r="M56" s="30"/>
      <c r="P56">
        <v>1</v>
      </c>
    </row>
    <row r="57" spans="1:16">
      <c r="A57" s="22">
        <v>56</v>
      </c>
      <c r="B57" s="30" t="s">
        <v>67</v>
      </c>
      <c r="C57" s="33" t="s">
        <v>2302</v>
      </c>
      <c r="D57" s="30" t="s">
        <v>192</v>
      </c>
      <c r="E57" s="30">
        <v>1</v>
      </c>
      <c r="F57" s="30"/>
      <c r="G57" s="30">
        <v>2005</v>
      </c>
      <c r="H57" s="31" t="s">
        <v>193</v>
      </c>
      <c r="I57" s="30" t="s">
        <v>71</v>
      </c>
      <c r="J57" s="30">
        <v>252</v>
      </c>
      <c r="K57" s="30" t="s">
        <v>68</v>
      </c>
      <c r="L57" s="30"/>
      <c r="M57" s="30"/>
      <c r="P57">
        <v>1</v>
      </c>
    </row>
    <row r="58" spans="1:16" hidden="1">
      <c r="A58" s="22">
        <v>57</v>
      </c>
      <c r="B58" s="30" t="s">
        <v>67</v>
      </c>
      <c r="C58" s="33" t="s">
        <v>1262</v>
      </c>
      <c r="D58" s="30" t="s">
        <v>194</v>
      </c>
      <c r="E58" s="30"/>
      <c r="F58" s="30">
        <v>1</v>
      </c>
      <c r="G58" s="30">
        <v>2005</v>
      </c>
      <c r="H58" s="31" t="s">
        <v>195</v>
      </c>
      <c r="I58" s="30" t="s">
        <v>71</v>
      </c>
      <c r="J58" s="30">
        <v>505</v>
      </c>
      <c r="K58" s="30" t="s">
        <v>68</v>
      </c>
      <c r="L58" s="30"/>
      <c r="M58" s="30"/>
      <c r="P58">
        <v>1</v>
      </c>
    </row>
    <row r="59" spans="1:16" hidden="1">
      <c r="A59" s="22">
        <v>58</v>
      </c>
      <c r="B59" s="30" t="s">
        <v>67</v>
      </c>
      <c r="C59" s="33" t="s">
        <v>1262</v>
      </c>
      <c r="D59" s="32" t="s">
        <v>188</v>
      </c>
      <c r="E59" s="32">
        <v>1</v>
      </c>
      <c r="F59" s="32"/>
      <c r="G59" s="30">
        <v>2005</v>
      </c>
      <c r="H59" s="31" t="s">
        <v>196</v>
      </c>
      <c r="I59" s="30" t="s">
        <v>71</v>
      </c>
      <c r="J59" s="30">
        <v>286</v>
      </c>
      <c r="K59" s="30" t="s">
        <v>68</v>
      </c>
      <c r="L59" s="30"/>
      <c r="M59" s="30"/>
      <c r="P59">
        <v>1</v>
      </c>
    </row>
    <row r="60" spans="1:16" hidden="1">
      <c r="A60" s="22">
        <v>59</v>
      </c>
      <c r="B60" s="30" t="s">
        <v>67</v>
      </c>
      <c r="C60" s="33" t="s">
        <v>1262</v>
      </c>
      <c r="D60" s="32" t="s">
        <v>197</v>
      </c>
      <c r="E60" s="32"/>
      <c r="F60" s="32">
        <v>1</v>
      </c>
      <c r="G60" s="30">
        <v>2003</v>
      </c>
      <c r="H60" s="31" t="s">
        <v>198</v>
      </c>
      <c r="I60" s="30" t="s">
        <v>71</v>
      </c>
      <c r="J60" s="30">
        <v>250</v>
      </c>
      <c r="K60" s="30" t="s">
        <v>68</v>
      </c>
      <c r="L60" s="30"/>
      <c r="M60" s="30"/>
      <c r="P60">
        <v>1</v>
      </c>
    </row>
    <row r="61" spans="1:16" hidden="1">
      <c r="A61" s="22">
        <v>60</v>
      </c>
      <c r="B61" s="30" t="s">
        <v>67</v>
      </c>
      <c r="C61" s="33" t="s">
        <v>1262</v>
      </c>
      <c r="D61" s="30" t="s">
        <v>199</v>
      </c>
      <c r="E61" s="30"/>
      <c r="F61" s="30">
        <v>1</v>
      </c>
      <c r="G61" s="30">
        <v>2002</v>
      </c>
      <c r="H61" s="31" t="s">
        <v>200</v>
      </c>
      <c r="I61" s="30" t="s">
        <v>71</v>
      </c>
      <c r="J61" s="30">
        <v>228</v>
      </c>
      <c r="K61" s="30" t="s">
        <v>68</v>
      </c>
      <c r="L61" s="30"/>
      <c r="M61" s="30"/>
      <c r="P61">
        <v>1</v>
      </c>
    </row>
    <row r="62" spans="1:16" hidden="1">
      <c r="A62" s="22">
        <v>61</v>
      </c>
      <c r="B62" s="30" t="s">
        <v>67</v>
      </c>
      <c r="C62" s="33" t="s">
        <v>743</v>
      </c>
      <c r="D62" s="30" t="s">
        <v>201</v>
      </c>
      <c r="E62" s="30">
        <v>1</v>
      </c>
      <c r="F62" s="30"/>
      <c r="G62" s="30">
        <v>2002</v>
      </c>
      <c r="H62" s="33" t="s">
        <v>202</v>
      </c>
      <c r="I62" s="30" t="s">
        <v>71</v>
      </c>
      <c r="J62" s="30">
        <v>558</v>
      </c>
      <c r="K62" s="30" t="s">
        <v>68</v>
      </c>
      <c r="L62" s="30"/>
      <c r="M62" s="30"/>
      <c r="P62">
        <v>1</v>
      </c>
    </row>
    <row r="63" spans="1:16">
      <c r="A63" s="22">
        <v>62</v>
      </c>
      <c r="B63" s="30" t="s">
        <v>67</v>
      </c>
      <c r="C63" s="33" t="s">
        <v>2302</v>
      </c>
      <c r="D63" s="30" t="s">
        <v>203</v>
      </c>
      <c r="E63" s="30">
        <v>1</v>
      </c>
      <c r="F63" s="30"/>
      <c r="G63" s="30">
        <v>2001</v>
      </c>
      <c r="H63" s="31" t="s">
        <v>204</v>
      </c>
      <c r="I63" s="30" t="s">
        <v>71</v>
      </c>
      <c r="J63" s="30">
        <v>190</v>
      </c>
      <c r="K63" s="30" t="s">
        <v>68</v>
      </c>
      <c r="L63" s="30"/>
      <c r="M63" s="30"/>
      <c r="P63">
        <v>1</v>
      </c>
    </row>
    <row r="64" spans="1:16" hidden="1">
      <c r="A64" s="22">
        <v>63</v>
      </c>
      <c r="B64" s="30" t="s">
        <v>67</v>
      </c>
      <c r="C64" s="33" t="s">
        <v>743</v>
      </c>
      <c r="D64" s="30" t="s">
        <v>205</v>
      </c>
      <c r="E64" s="30">
        <v>0</v>
      </c>
      <c r="F64" s="30">
        <v>0</v>
      </c>
      <c r="G64" s="30">
        <v>2001</v>
      </c>
      <c r="H64" s="31" t="s">
        <v>206</v>
      </c>
      <c r="I64" s="30" t="s">
        <v>71</v>
      </c>
      <c r="J64" s="30">
        <v>332</v>
      </c>
      <c r="K64" s="30" t="s">
        <v>68</v>
      </c>
      <c r="L64" s="30"/>
      <c r="M64" s="30"/>
      <c r="P64">
        <v>1</v>
      </c>
    </row>
    <row r="65" spans="1:16">
      <c r="A65" s="22">
        <v>64</v>
      </c>
      <c r="B65" s="30" t="s">
        <v>67</v>
      </c>
      <c r="C65" s="33" t="s">
        <v>2302</v>
      </c>
      <c r="D65" s="30" t="s">
        <v>207</v>
      </c>
      <c r="E65" s="30">
        <v>1</v>
      </c>
      <c r="F65" s="30"/>
      <c r="G65" s="30">
        <v>2001</v>
      </c>
      <c r="H65" s="31" t="s">
        <v>208</v>
      </c>
      <c r="I65" s="30" t="s">
        <v>71</v>
      </c>
      <c r="J65" s="30">
        <v>205</v>
      </c>
      <c r="K65" s="30" t="s">
        <v>68</v>
      </c>
      <c r="L65" s="30"/>
      <c r="M65" s="30"/>
      <c r="P65">
        <v>1</v>
      </c>
    </row>
    <row r="66" spans="1:16">
      <c r="A66" s="22">
        <v>65</v>
      </c>
      <c r="B66" s="30" t="s">
        <v>67</v>
      </c>
      <c r="C66" s="33" t="s">
        <v>2302</v>
      </c>
      <c r="D66" s="30" t="s">
        <v>209</v>
      </c>
      <c r="E66" s="30"/>
      <c r="F66" s="30">
        <v>1</v>
      </c>
      <c r="G66" s="30">
        <v>2001</v>
      </c>
      <c r="H66" s="31" t="s">
        <v>210</v>
      </c>
      <c r="I66" s="30" t="s">
        <v>71</v>
      </c>
      <c r="J66" s="30">
        <v>160</v>
      </c>
      <c r="K66" s="30" t="s">
        <v>68</v>
      </c>
      <c r="L66" s="30"/>
      <c r="M66" s="30"/>
      <c r="P66">
        <v>1</v>
      </c>
    </row>
    <row r="67" spans="1:16" hidden="1">
      <c r="A67" s="22">
        <v>66</v>
      </c>
      <c r="B67" s="30" t="s">
        <v>67</v>
      </c>
      <c r="C67" s="33" t="s">
        <v>1261</v>
      </c>
      <c r="D67" s="32" t="s">
        <v>211</v>
      </c>
      <c r="E67" s="32"/>
      <c r="F67" s="32">
        <v>1</v>
      </c>
      <c r="G67" s="30">
        <v>2001</v>
      </c>
      <c r="H67" s="31" t="s">
        <v>212</v>
      </c>
      <c r="I67" s="30" t="s">
        <v>71</v>
      </c>
      <c r="J67" s="30">
        <v>428</v>
      </c>
      <c r="K67" s="30" t="s">
        <v>68</v>
      </c>
      <c r="L67" s="30"/>
      <c r="M67" s="30"/>
      <c r="P67">
        <v>1</v>
      </c>
    </row>
    <row r="68" spans="1:16" hidden="1">
      <c r="A68" s="22">
        <v>67</v>
      </c>
      <c r="B68" s="30" t="s">
        <v>67</v>
      </c>
      <c r="C68" s="69" t="s">
        <v>1261</v>
      </c>
      <c r="D68" s="30" t="s">
        <v>213</v>
      </c>
      <c r="E68" s="30"/>
      <c r="F68" s="30">
        <v>1</v>
      </c>
      <c r="G68" s="30">
        <v>2000</v>
      </c>
      <c r="H68" s="31" t="s">
        <v>214</v>
      </c>
      <c r="I68" s="30" t="s">
        <v>71</v>
      </c>
      <c r="J68" s="30">
        <v>255</v>
      </c>
      <c r="K68" s="30" t="s">
        <v>68</v>
      </c>
      <c r="L68" s="30"/>
      <c r="M68" s="30"/>
      <c r="P68">
        <v>1</v>
      </c>
    </row>
    <row r="69" spans="1:16">
      <c r="A69" s="22">
        <v>68</v>
      </c>
      <c r="B69" s="30" t="s">
        <v>67</v>
      </c>
      <c r="C69" s="33" t="s">
        <v>2302</v>
      </c>
      <c r="D69" s="32" t="s">
        <v>188</v>
      </c>
      <c r="E69" s="32"/>
      <c r="F69" s="32">
        <v>1</v>
      </c>
      <c r="G69" s="30">
        <v>2000</v>
      </c>
      <c r="H69" s="31" t="s">
        <v>215</v>
      </c>
      <c r="I69" s="30" t="s">
        <v>71</v>
      </c>
      <c r="J69" s="30">
        <v>256</v>
      </c>
      <c r="K69" s="30" t="s">
        <v>68</v>
      </c>
      <c r="L69" s="30"/>
      <c r="M69" s="30"/>
      <c r="P69">
        <v>1</v>
      </c>
    </row>
    <row r="70" spans="1:16">
      <c r="A70" s="22">
        <v>69</v>
      </c>
      <c r="B70" s="30" t="s">
        <v>67</v>
      </c>
      <c r="C70" s="33" t="s">
        <v>2302</v>
      </c>
      <c r="D70" s="30" t="s">
        <v>216</v>
      </c>
      <c r="E70" s="30"/>
      <c r="F70" s="30">
        <v>1</v>
      </c>
      <c r="G70" s="30">
        <v>1998</v>
      </c>
      <c r="H70" s="31" t="s">
        <v>217</v>
      </c>
      <c r="I70" s="30" t="s">
        <v>71</v>
      </c>
      <c r="J70" s="30">
        <v>254</v>
      </c>
      <c r="K70" s="30" t="s">
        <v>68</v>
      </c>
      <c r="L70" s="30"/>
      <c r="M70" s="30"/>
      <c r="P70">
        <v>1</v>
      </c>
    </row>
    <row r="71" spans="1:16" hidden="1">
      <c r="A71" s="22">
        <v>70</v>
      </c>
      <c r="B71" s="30" t="s">
        <v>67</v>
      </c>
      <c r="C71" s="33" t="s">
        <v>1262</v>
      </c>
      <c r="D71" s="32" t="s">
        <v>218</v>
      </c>
      <c r="E71" s="32"/>
      <c r="F71" s="32">
        <v>1</v>
      </c>
      <c r="G71" s="30">
        <v>1998</v>
      </c>
      <c r="H71" s="31" t="s">
        <v>219</v>
      </c>
      <c r="I71" s="30" t="s">
        <v>71</v>
      </c>
      <c r="J71" s="30">
        <v>272</v>
      </c>
      <c r="K71" s="30" t="s">
        <v>68</v>
      </c>
      <c r="L71" s="30"/>
      <c r="M71" s="30"/>
      <c r="P71">
        <v>1</v>
      </c>
    </row>
    <row r="72" spans="1:16" hidden="1">
      <c r="A72" s="22">
        <v>71</v>
      </c>
      <c r="B72" s="30" t="s">
        <v>67</v>
      </c>
      <c r="C72" s="33" t="s">
        <v>1262</v>
      </c>
      <c r="D72" s="30" t="s">
        <v>220</v>
      </c>
      <c r="E72" s="30">
        <v>1</v>
      </c>
      <c r="F72" s="30"/>
      <c r="G72" s="30">
        <v>1998</v>
      </c>
      <c r="H72" s="31" t="s">
        <v>221</v>
      </c>
      <c r="I72" s="30" t="s">
        <v>71</v>
      </c>
      <c r="J72" s="30">
        <v>188</v>
      </c>
      <c r="K72" s="30" t="s">
        <v>68</v>
      </c>
      <c r="L72" s="30"/>
      <c r="M72" s="30"/>
      <c r="P72">
        <v>1</v>
      </c>
    </row>
    <row r="73" spans="1:16" hidden="1">
      <c r="A73" s="22">
        <v>72</v>
      </c>
      <c r="B73" s="30" t="s">
        <v>67</v>
      </c>
      <c r="C73" s="33" t="s">
        <v>1262</v>
      </c>
      <c r="D73" s="30" t="s">
        <v>222</v>
      </c>
      <c r="E73" s="30">
        <v>1</v>
      </c>
      <c r="F73" s="30"/>
      <c r="G73" s="30">
        <v>1997</v>
      </c>
      <c r="H73" s="31" t="s">
        <v>223</v>
      </c>
      <c r="I73" s="30" t="s">
        <v>71</v>
      </c>
      <c r="J73" s="30">
        <v>230</v>
      </c>
      <c r="K73" s="30" t="s">
        <v>68</v>
      </c>
      <c r="L73" s="30"/>
      <c r="M73" s="30"/>
      <c r="P73">
        <v>1</v>
      </c>
    </row>
    <row r="74" spans="1:16" hidden="1">
      <c r="A74" s="22">
        <v>73</v>
      </c>
      <c r="B74" s="30" t="s">
        <v>67</v>
      </c>
      <c r="C74" s="33" t="s">
        <v>1262</v>
      </c>
      <c r="D74" s="30" t="s">
        <v>224</v>
      </c>
      <c r="E74" s="30">
        <v>1</v>
      </c>
      <c r="F74" s="30"/>
      <c r="G74" s="30">
        <v>1997</v>
      </c>
      <c r="H74" s="31" t="s">
        <v>225</v>
      </c>
      <c r="I74" s="30" t="s">
        <v>71</v>
      </c>
      <c r="J74" s="30">
        <v>252</v>
      </c>
      <c r="K74" s="30" t="s">
        <v>68</v>
      </c>
      <c r="L74" s="30"/>
      <c r="M74" s="30"/>
      <c r="P74">
        <v>1</v>
      </c>
    </row>
    <row r="75" spans="1:16" hidden="1">
      <c r="A75" s="22">
        <v>74</v>
      </c>
      <c r="B75" s="30" t="s">
        <v>67</v>
      </c>
      <c r="C75" s="33" t="s">
        <v>1261</v>
      </c>
      <c r="D75" s="30" t="s">
        <v>226</v>
      </c>
      <c r="E75" s="30">
        <v>1</v>
      </c>
      <c r="F75" s="30"/>
      <c r="G75" s="30">
        <v>1997</v>
      </c>
      <c r="H75" s="31" t="s">
        <v>227</v>
      </c>
      <c r="I75" s="30" t="s">
        <v>71</v>
      </c>
      <c r="J75" s="30">
        <v>342</v>
      </c>
      <c r="K75" s="30" t="s">
        <v>68</v>
      </c>
      <c r="L75" s="30"/>
      <c r="M75" s="30"/>
      <c r="P75">
        <v>1</v>
      </c>
    </row>
    <row r="76" spans="1:16" hidden="1">
      <c r="A76" s="22">
        <v>75</v>
      </c>
      <c r="B76" s="30" t="s">
        <v>67</v>
      </c>
      <c r="C76" s="33" t="s">
        <v>1262</v>
      </c>
      <c r="D76" s="30" t="s">
        <v>228</v>
      </c>
      <c r="E76" s="30">
        <v>1</v>
      </c>
      <c r="F76" s="30"/>
      <c r="G76" s="30">
        <v>1996</v>
      </c>
      <c r="H76" s="31" t="s">
        <v>229</v>
      </c>
      <c r="I76" s="30" t="s">
        <v>71</v>
      </c>
      <c r="J76" s="30">
        <v>329</v>
      </c>
      <c r="K76" s="30" t="s">
        <v>68</v>
      </c>
      <c r="L76" s="30"/>
      <c r="M76" s="30"/>
      <c r="P76">
        <v>1</v>
      </c>
    </row>
    <row r="77" spans="1:16" hidden="1">
      <c r="A77" s="22">
        <v>76</v>
      </c>
      <c r="B77" s="30" t="s">
        <v>67</v>
      </c>
      <c r="C77" s="33" t="s">
        <v>743</v>
      </c>
      <c r="D77" s="30" t="s">
        <v>230</v>
      </c>
      <c r="E77" s="30">
        <v>1</v>
      </c>
      <c r="F77" s="30"/>
      <c r="G77" s="30">
        <v>1995</v>
      </c>
      <c r="H77" s="31" t="s">
        <v>231</v>
      </c>
      <c r="I77" s="30" t="s">
        <v>71</v>
      </c>
      <c r="J77" s="30">
        <v>132</v>
      </c>
      <c r="K77" s="30" t="s">
        <v>68</v>
      </c>
      <c r="L77" s="30"/>
      <c r="M77" s="30"/>
      <c r="P77">
        <v>1</v>
      </c>
    </row>
    <row r="78" spans="1:16">
      <c r="A78" s="22">
        <v>77</v>
      </c>
      <c r="B78" s="30" t="s">
        <v>67</v>
      </c>
      <c r="C78" s="33" t="s">
        <v>2302</v>
      </c>
      <c r="D78" s="30" t="s">
        <v>232</v>
      </c>
      <c r="E78" s="30">
        <v>1</v>
      </c>
      <c r="F78" s="30"/>
      <c r="G78" s="30">
        <v>1995</v>
      </c>
      <c r="H78" s="31" t="s">
        <v>233</v>
      </c>
      <c r="I78" s="30" t="s">
        <v>71</v>
      </c>
      <c r="J78" s="30">
        <v>410</v>
      </c>
      <c r="K78" s="30" t="s">
        <v>68</v>
      </c>
      <c r="L78" s="30"/>
      <c r="M78" s="30"/>
      <c r="P78">
        <v>1</v>
      </c>
    </row>
    <row r="79" spans="1:16">
      <c r="A79" s="22">
        <v>78</v>
      </c>
      <c r="B79" s="30" t="s">
        <v>67</v>
      </c>
      <c r="C79" s="33" t="s">
        <v>2302</v>
      </c>
      <c r="D79" s="30" t="s">
        <v>234</v>
      </c>
      <c r="E79" s="30"/>
      <c r="F79" s="30">
        <v>1</v>
      </c>
      <c r="G79" s="30">
        <v>1992</v>
      </c>
      <c r="H79" s="31" t="s">
        <v>235</v>
      </c>
      <c r="I79" s="30" t="s">
        <v>71</v>
      </c>
      <c r="J79" s="30">
        <v>418</v>
      </c>
      <c r="K79" s="30" t="s">
        <v>68</v>
      </c>
      <c r="L79" s="30"/>
      <c r="M79" s="30"/>
      <c r="P79">
        <v>1</v>
      </c>
    </row>
    <row r="80" spans="1:16">
      <c r="A80" s="22">
        <v>79</v>
      </c>
      <c r="B80" s="30" t="s">
        <v>67</v>
      </c>
      <c r="C80" s="33" t="s">
        <v>2302</v>
      </c>
      <c r="D80" s="30" t="s">
        <v>236</v>
      </c>
      <c r="E80" s="30">
        <v>1</v>
      </c>
      <c r="F80" s="30"/>
      <c r="G80" s="30">
        <v>1989</v>
      </c>
      <c r="H80" s="31" t="s">
        <v>237</v>
      </c>
      <c r="I80" s="30" t="s">
        <v>71</v>
      </c>
      <c r="J80" s="30">
        <v>560</v>
      </c>
      <c r="K80" s="30" t="s">
        <v>68</v>
      </c>
      <c r="L80" s="30"/>
      <c r="M80" s="30"/>
      <c r="P80">
        <v>1</v>
      </c>
    </row>
    <row r="81" spans="1:16" hidden="1">
      <c r="A81" s="22">
        <v>80</v>
      </c>
      <c r="B81" s="30" t="s">
        <v>67</v>
      </c>
      <c r="C81" s="33" t="s">
        <v>1262</v>
      </c>
      <c r="D81" s="30" t="s">
        <v>238</v>
      </c>
      <c r="E81" s="30">
        <v>1</v>
      </c>
      <c r="F81" s="30"/>
      <c r="G81" s="30">
        <v>2005</v>
      </c>
      <c r="H81" s="33" t="s">
        <v>239</v>
      </c>
      <c r="I81" s="30" t="s">
        <v>240</v>
      </c>
      <c r="J81" s="30">
        <v>205</v>
      </c>
      <c r="K81" s="30" t="s">
        <v>75</v>
      </c>
      <c r="L81" s="30"/>
      <c r="M81" s="30"/>
      <c r="P81">
        <v>1</v>
      </c>
    </row>
    <row r="82" spans="1:16" hidden="1">
      <c r="A82" s="22">
        <v>81</v>
      </c>
      <c r="B82" s="30" t="s">
        <v>67</v>
      </c>
      <c r="C82" s="33" t="s">
        <v>1261</v>
      </c>
      <c r="D82" s="30" t="s">
        <v>2063</v>
      </c>
      <c r="E82" s="30">
        <v>1</v>
      </c>
      <c r="F82" s="30"/>
      <c r="G82" s="30">
        <v>1978</v>
      </c>
      <c r="H82" s="33" t="s">
        <v>241</v>
      </c>
      <c r="I82" s="30" t="s">
        <v>71</v>
      </c>
      <c r="J82" s="30">
        <v>452</v>
      </c>
      <c r="K82" s="30" t="s">
        <v>75</v>
      </c>
      <c r="L82" s="30"/>
      <c r="M82" s="30"/>
      <c r="P82">
        <v>1</v>
      </c>
    </row>
    <row r="83" spans="1:16" hidden="1">
      <c r="A83" s="22">
        <v>82</v>
      </c>
      <c r="B83" s="30" t="s">
        <v>67</v>
      </c>
      <c r="C83" s="33" t="s">
        <v>1261</v>
      </c>
      <c r="D83" s="30" t="s">
        <v>242</v>
      </c>
      <c r="E83" s="30"/>
      <c r="F83" s="30">
        <v>1</v>
      </c>
      <c r="G83" s="30">
        <v>2004</v>
      </c>
      <c r="H83" s="33" t="s">
        <v>243</v>
      </c>
      <c r="I83" s="30" t="s">
        <v>71</v>
      </c>
      <c r="J83" s="30">
        <v>166</v>
      </c>
      <c r="K83" s="30" t="s">
        <v>75</v>
      </c>
      <c r="L83" s="30"/>
      <c r="M83" s="30"/>
      <c r="P83">
        <v>1</v>
      </c>
    </row>
    <row r="84" spans="1:16">
      <c r="A84" s="22">
        <v>83</v>
      </c>
      <c r="B84" s="30" t="s">
        <v>67</v>
      </c>
      <c r="C84" s="33" t="s">
        <v>2302</v>
      </c>
      <c r="D84" s="30" t="s">
        <v>244</v>
      </c>
      <c r="E84" s="30"/>
      <c r="F84" s="30">
        <v>1</v>
      </c>
      <c r="G84" s="30">
        <v>1993</v>
      </c>
      <c r="H84" s="33" t="s">
        <v>245</v>
      </c>
      <c r="I84" s="30" t="s">
        <v>155</v>
      </c>
      <c r="J84" s="30">
        <v>491</v>
      </c>
      <c r="K84" s="30" t="s">
        <v>75</v>
      </c>
      <c r="L84" s="30"/>
      <c r="M84" s="30"/>
      <c r="P84">
        <v>1</v>
      </c>
    </row>
    <row r="85" spans="1:16">
      <c r="A85" s="22">
        <v>84</v>
      </c>
      <c r="B85" s="30" t="s">
        <v>67</v>
      </c>
      <c r="C85" s="33" t="s">
        <v>2302</v>
      </c>
      <c r="D85" s="30" t="s">
        <v>246</v>
      </c>
      <c r="E85" s="30">
        <v>1</v>
      </c>
      <c r="F85" s="30"/>
      <c r="G85" s="30">
        <v>2012</v>
      </c>
      <c r="H85" s="33" t="s">
        <v>247</v>
      </c>
      <c r="I85" s="30" t="s">
        <v>71</v>
      </c>
      <c r="J85" s="30">
        <v>258</v>
      </c>
      <c r="K85" s="30" t="s">
        <v>75</v>
      </c>
      <c r="L85" s="30"/>
      <c r="M85" s="30"/>
      <c r="P85">
        <v>1</v>
      </c>
    </row>
    <row r="86" spans="1:16" hidden="1">
      <c r="A86" s="22">
        <v>85</v>
      </c>
      <c r="B86" s="30" t="s">
        <v>67</v>
      </c>
      <c r="C86" s="33" t="s">
        <v>1262</v>
      </c>
      <c r="D86" s="30" t="s">
        <v>248</v>
      </c>
      <c r="E86" s="30"/>
      <c r="F86" s="30"/>
      <c r="G86" s="30">
        <v>2010</v>
      </c>
      <c r="H86" s="33" t="s">
        <v>249</v>
      </c>
      <c r="I86" s="30" t="s">
        <v>71</v>
      </c>
      <c r="J86" s="30">
        <v>294</v>
      </c>
      <c r="K86" s="30" t="s">
        <v>75</v>
      </c>
      <c r="L86" s="30"/>
      <c r="M86" s="30"/>
      <c r="P86">
        <v>1</v>
      </c>
    </row>
    <row r="87" spans="1:16" hidden="1">
      <c r="A87" s="22">
        <v>86</v>
      </c>
      <c r="B87" s="30" t="s">
        <v>67</v>
      </c>
      <c r="C87" s="33" t="s">
        <v>743</v>
      </c>
      <c r="D87" s="30" t="s">
        <v>250</v>
      </c>
      <c r="E87" s="30">
        <v>1</v>
      </c>
      <c r="F87" s="30"/>
      <c r="G87" s="30">
        <v>2005</v>
      </c>
      <c r="H87" s="33" t="s">
        <v>251</v>
      </c>
      <c r="I87" s="30" t="s">
        <v>71</v>
      </c>
      <c r="J87" s="30">
        <v>496</v>
      </c>
      <c r="K87" s="30" t="s">
        <v>75</v>
      </c>
      <c r="L87" s="30"/>
      <c r="M87" s="30"/>
      <c r="P87">
        <v>1</v>
      </c>
    </row>
    <row r="88" spans="1:16">
      <c r="A88" s="22">
        <v>87</v>
      </c>
      <c r="B88" s="30" t="s">
        <v>67</v>
      </c>
      <c r="C88" s="33" t="s">
        <v>2302</v>
      </c>
      <c r="D88" s="30" t="s">
        <v>252</v>
      </c>
      <c r="E88" s="30">
        <v>1</v>
      </c>
      <c r="F88" s="30"/>
      <c r="G88" s="30">
        <v>1992</v>
      </c>
      <c r="H88" s="33" t="s">
        <v>253</v>
      </c>
      <c r="I88" s="30" t="s">
        <v>71</v>
      </c>
      <c r="J88" s="30">
        <v>254</v>
      </c>
      <c r="K88" s="30" t="s">
        <v>75</v>
      </c>
      <c r="L88" s="30"/>
      <c r="M88" s="30"/>
      <c r="P88">
        <v>1</v>
      </c>
    </row>
    <row r="89" spans="1:16" hidden="1">
      <c r="A89" s="22">
        <v>88</v>
      </c>
      <c r="B89" s="30" t="s">
        <v>67</v>
      </c>
      <c r="C89" s="33" t="s">
        <v>1262</v>
      </c>
      <c r="D89" s="30" t="s">
        <v>254</v>
      </c>
      <c r="E89" s="30">
        <v>1</v>
      </c>
      <c r="F89" s="30"/>
      <c r="G89" s="30">
        <v>2011</v>
      </c>
      <c r="H89" s="33" t="s">
        <v>255</v>
      </c>
      <c r="I89" s="30" t="s">
        <v>71</v>
      </c>
      <c r="J89" s="30">
        <v>570</v>
      </c>
      <c r="K89" s="30" t="s">
        <v>75</v>
      </c>
      <c r="L89" s="30"/>
      <c r="M89" s="30"/>
      <c r="P89">
        <v>1</v>
      </c>
    </row>
    <row r="90" spans="1:16" hidden="1">
      <c r="A90" s="22">
        <v>89</v>
      </c>
      <c r="B90" s="30" t="s">
        <v>67</v>
      </c>
      <c r="C90" s="33" t="s">
        <v>1261</v>
      </c>
      <c r="D90" s="30" t="s">
        <v>256</v>
      </c>
      <c r="E90" s="30"/>
      <c r="F90" s="30"/>
      <c r="G90" s="30">
        <v>1987</v>
      </c>
      <c r="H90" s="33" t="s">
        <v>257</v>
      </c>
      <c r="I90" s="30" t="s">
        <v>71</v>
      </c>
      <c r="J90" s="30">
        <v>603</v>
      </c>
      <c r="K90" s="30" t="s">
        <v>75</v>
      </c>
      <c r="L90" s="30"/>
      <c r="M90" s="30"/>
      <c r="P90">
        <v>1</v>
      </c>
    </row>
    <row r="91" spans="1:16" hidden="1">
      <c r="A91" s="22">
        <v>90</v>
      </c>
      <c r="B91" s="30" t="s">
        <v>67</v>
      </c>
      <c r="C91" s="33" t="s">
        <v>1261</v>
      </c>
      <c r="D91" s="30" t="s">
        <v>258</v>
      </c>
      <c r="E91" s="30"/>
      <c r="F91" s="30">
        <v>1</v>
      </c>
      <c r="G91" s="30">
        <v>2009</v>
      </c>
      <c r="H91" s="33" t="s">
        <v>259</v>
      </c>
      <c r="I91" s="30" t="s">
        <v>71</v>
      </c>
      <c r="J91" s="30">
        <v>233</v>
      </c>
      <c r="K91" s="30" t="s">
        <v>75</v>
      </c>
      <c r="L91" s="30"/>
      <c r="M91" s="30"/>
      <c r="P91">
        <v>1</v>
      </c>
    </row>
    <row r="92" spans="1:16" hidden="1">
      <c r="A92" s="22">
        <v>91</v>
      </c>
      <c r="B92" s="30" t="s">
        <v>67</v>
      </c>
      <c r="C92" s="33" t="s">
        <v>1262</v>
      </c>
      <c r="D92" s="30" t="s">
        <v>260</v>
      </c>
      <c r="E92" s="30"/>
      <c r="F92" s="30">
        <v>1</v>
      </c>
      <c r="G92" s="30">
        <v>2009</v>
      </c>
      <c r="H92" s="33" t="s">
        <v>261</v>
      </c>
      <c r="I92" s="30" t="s">
        <v>71</v>
      </c>
      <c r="J92" s="30">
        <v>458</v>
      </c>
      <c r="K92" s="30" t="s">
        <v>75</v>
      </c>
      <c r="L92" s="30"/>
      <c r="M92" s="30"/>
      <c r="P92">
        <v>1</v>
      </c>
    </row>
    <row r="93" spans="1:16">
      <c r="A93" s="22">
        <v>92</v>
      </c>
      <c r="B93" s="30" t="s">
        <v>67</v>
      </c>
      <c r="C93" s="33" t="s">
        <v>2302</v>
      </c>
      <c r="D93" s="30" t="s">
        <v>262</v>
      </c>
      <c r="E93" s="30">
        <v>1</v>
      </c>
      <c r="F93" s="30"/>
      <c r="G93" s="30">
        <v>2012</v>
      </c>
      <c r="H93" s="33" t="s">
        <v>263</v>
      </c>
      <c r="I93" s="30" t="s">
        <v>71</v>
      </c>
      <c r="J93" s="30">
        <v>296</v>
      </c>
      <c r="K93" s="30" t="s">
        <v>75</v>
      </c>
      <c r="L93" s="30"/>
      <c r="M93" s="30"/>
      <c r="P93">
        <v>1</v>
      </c>
    </row>
    <row r="94" spans="1:16">
      <c r="A94" s="22">
        <v>93</v>
      </c>
      <c r="B94" s="30" t="s">
        <v>67</v>
      </c>
      <c r="C94" s="33" t="s">
        <v>2302</v>
      </c>
      <c r="D94" s="30" t="s">
        <v>264</v>
      </c>
      <c r="E94" s="30">
        <v>1</v>
      </c>
      <c r="F94" s="30"/>
      <c r="G94" s="30">
        <v>1987</v>
      </c>
      <c r="H94" s="33" t="s">
        <v>265</v>
      </c>
      <c r="I94" s="30" t="s">
        <v>71</v>
      </c>
      <c r="J94" s="30">
        <v>306</v>
      </c>
      <c r="K94" s="30" t="s">
        <v>75</v>
      </c>
      <c r="L94" s="30"/>
      <c r="M94" s="30"/>
      <c r="P94">
        <v>1</v>
      </c>
    </row>
    <row r="95" spans="1:16" hidden="1">
      <c r="A95" s="22">
        <v>94</v>
      </c>
      <c r="B95" s="30" t="s">
        <v>67</v>
      </c>
      <c r="C95" s="33" t="s">
        <v>1261</v>
      </c>
      <c r="D95" s="30" t="s">
        <v>266</v>
      </c>
      <c r="E95" s="30">
        <v>1</v>
      </c>
      <c r="F95" s="30"/>
      <c r="G95" s="30">
        <v>2008</v>
      </c>
      <c r="H95" s="33" t="s">
        <v>267</v>
      </c>
      <c r="I95" s="30" t="s">
        <v>71</v>
      </c>
      <c r="J95" s="30">
        <v>233</v>
      </c>
      <c r="K95" s="30" t="s">
        <v>75</v>
      </c>
      <c r="L95" s="30"/>
      <c r="M95" s="30"/>
      <c r="P95">
        <v>1</v>
      </c>
    </row>
    <row r="96" spans="1:16" hidden="1">
      <c r="A96" s="22">
        <v>95</v>
      </c>
      <c r="B96" s="30" t="s">
        <v>67</v>
      </c>
      <c r="C96" s="33" t="s">
        <v>1262</v>
      </c>
      <c r="D96" s="30" t="s">
        <v>268</v>
      </c>
      <c r="E96" s="30">
        <v>1</v>
      </c>
      <c r="F96" s="30"/>
      <c r="G96" s="30">
        <v>2014</v>
      </c>
      <c r="H96" s="33" t="s">
        <v>269</v>
      </c>
      <c r="I96" s="30" t="s">
        <v>71</v>
      </c>
      <c r="J96" s="30">
        <v>341</v>
      </c>
      <c r="K96" s="30" t="s">
        <v>75</v>
      </c>
      <c r="L96" s="30"/>
      <c r="M96" s="30"/>
      <c r="P96">
        <v>1</v>
      </c>
    </row>
    <row r="97" spans="1:16" hidden="1">
      <c r="A97" s="22">
        <v>96</v>
      </c>
      <c r="B97" s="30" t="s">
        <v>67</v>
      </c>
      <c r="C97" s="33" t="s">
        <v>1262</v>
      </c>
      <c r="D97" s="30" t="s">
        <v>209</v>
      </c>
      <c r="E97" s="30"/>
      <c r="F97" s="30">
        <v>1</v>
      </c>
      <c r="G97" s="30">
        <v>1990</v>
      </c>
      <c r="H97" s="33" t="s">
        <v>270</v>
      </c>
      <c r="I97" s="30" t="s">
        <v>71</v>
      </c>
      <c r="J97" s="30">
        <v>157</v>
      </c>
      <c r="K97" s="30" t="s">
        <v>75</v>
      </c>
      <c r="L97" s="30"/>
      <c r="M97" s="30"/>
      <c r="P97">
        <v>1</v>
      </c>
    </row>
    <row r="98" spans="1:16" hidden="1">
      <c r="A98" s="22">
        <v>97</v>
      </c>
      <c r="B98" s="30" t="s">
        <v>67</v>
      </c>
      <c r="C98" s="33" t="s">
        <v>1261</v>
      </c>
      <c r="D98" s="30" t="s">
        <v>271</v>
      </c>
      <c r="E98" s="30">
        <v>1</v>
      </c>
      <c r="F98" s="30"/>
      <c r="G98" s="30">
        <v>1983</v>
      </c>
      <c r="H98" s="33" t="s">
        <v>272</v>
      </c>
      <c r="I98" s="30" t="s">
        <v>71</v>
      </c>
      <c r="J98" s="30">
        <v>320</v>
      </c>
      <c r="K98" s="30" t="s">
        <v>75</v>
      </c>
      <c r="L98" s="30"/>
      <c r="M98" s="30"/>
      <c r="P98">
        <v>1</v>
      </c>
    </row>
    <row r="99" spans="1:16">
      <c r="A99" s="22">
        <v>98</v>
      </c>
      <c r="B99" s="30" t="s">
        <v>67</v>
      </c>
      <c r="C99" s="33" t="s">
        <v>2302</v>
      </c>
      <c r="D99" s="30" t="s">
        <v>273</v>
      </c>
      <c r="E99" s="30">
        <v>1</v>
      </c>
      <c r="F99" s="30"/>
      <c r="G99" s="30">
        <v>2015</v>
      </c>
      <c r="H99" s="33" t="s">
        <v>274</v>
      </c>
      <c r="I99" s="30" t="s">
        <v>71</v>
      </c>
      <c r="J99" s="30">
        <v>255</v>
      </c>
      <c r="K99" s="30" t="s">
        <v>75</v>
      </c>
      <c r="L99" s="30"/>
      <c r="M99" s="30"/>
      <c r="P99">
        <v>1</v>
      </c>
    </row>
    <row r="100" spans="1:16" hidden="1">
      <c r="A100" s="22">
        <v>99</v>
      </c>
      <c r="B100" s="30" t="s">
        <v>67</v>
      </c>
      <c r="C100" s="33" t="s">
        <v>1262</v>
      </c>
      <c r="D100" s="30" t="s">
        <v>275</v>
      </c>
      <c r="E100" s="30"/>
      <c r="F100" s="30"/>
      <c r="G100" s="30">
        <v>2010</v>
      </c>
      <c r="H100" s="33" t="s">
        <v>276</v>
      </c>
      <c r="I100" s="30" t="s">
        <v>71</v>
      </c>
      <c r="J100" s="30">
        <v>298</v>
      </c>
      <c r="K100" s="30" t="s">
        <v>75</v>
      </c>
      <c r="L100" s="30"/>
      <c r="M100" s="30"/>
      <c r="P100">
        <v>1</v>
      </c>
    </row>
    <row r="101" spans="1:16" hidden="1">
      <c r="A101" s="22">
        <v>100</v>
      </c>
      <c r="B101" s="30" t="s">
        <v>67</v>
      </c>
      <c r="C101" s="33" t="s">
        <v>1262</v>
      </c>
      <c r="D101" s="30" t="s">
        <v>277</v>
      </c>
      <c r="E101" s="30">
        <v>1</v>
      </c>
      <c r="F101" s="30"/>
      <c r="G101" s="30">
        <v>1972</v>
      </c>
      <c r="H101" s="33" t="s">
        <v>278</v>
      </c>
      <c r="I101" s="30" t="s">
        <v>71</v>
      </c>
      <c r="J101" s="30">
        <v>196</v>
      </c>
      <c r="K101" s="30" t="s">
        <v>75</v>
      </c>
      <c r="L101" s="30"/>
      <c r="M101" s="30"/>
      <c r="P101">
        <v>1</v>
      </c>
    </row>
    <row r="102" spans="1:16">
      <c r="A102" s="22">
        <v>101</v>
      </c>
      <c r="B102" s="30" t="s">
        <v>67</v>
      </c>
      <c r="C102" s="33" t="s">
        <v>2302</v>
      </c>
      <c r="D102" s="30" t="s">
        <v>279</v>
      </c>
      <c r="E102" s="30">
        <v>1</v>
      </c>
      <c r="F102" s="30"/>
      <c r="G102" s="30">
        <v>1988</v>
      </c>
      <c r="H102" s="33" t="s">
        <v>280</v>
      </c>
      <c r="I102" s="30" t="s">
        <v>71</v>
      </c>
      <c r="J102" s="30">
        <v>215</v>
      </c>
      <c r="K102" s="30" t="s">
        <v>75</v>
      </c>
      <c r="L102" s="30"/>
      <c r="M102" s="30"/>
      <c r="P102">
        <v>1</v>
      </c>
    </row>
    <row r="103" spans="1:16">
      <c r="A103" s="22">
        <v>102</v>
      </c>
      <c r="B103" s="30" t="s">
        <v>67</v>
      </c>
      <c r="C103" s="33" t="s">
        <v>2302</v>
      </c>
      <c r="D103" s="30" t="s">
        <v>281</v>
      </c>
      <c r="E103" s="30">
        <v>1</v>
      </c>
      <c r="F103" s="30"/>
      <c r="G103" s="30">
        <v>1997</v>
      </c>
      <c r="H103" s="33" t="s">
        <v>282</v>
      </c>
      <c r="I103" s="30" t="s">
        <v>71</v>
      </c>
      <c r="J103" s="30">
        <v>126</v>
      </c>
      <c r="K103" s="30" t="s">
        <v>75</v>
      </c>
      <c r="L103" s="30"/>
      <c r="M103" s="30"/>
      <c r="P103">
        <v>1</v>
      </c>
    </row>
    <row r="104" spans="1:16">
      <c r="A104" s="22">
        <v>103</v>
      </c>
      <c r="B104" s="30" t="s">
        <v>67</v>
      </c>
      <c r="C104" s="33" t="s">
        <v>2302</v>
      </c>
      <c r="D104" s="30" t="s">
        <v>283</v>
      </c>
      <c r="E104" s="30">
        <v>1</v>
      </c>
      <c r="F104" s="30"/>
      <c r="G104" s="30">
        <v>1986</v>
      </c>
      <c r="H104" s="33" t="s">
        <v>284</v>
      </c>
      <c r="I104" s="30" t="s">
        <v>71</v>
      </c>
      <c r="J104" s="30">
        <v>144</v>
      </c>
      <c r="K104" s="30" t="s">
        <v>75</v>
      </c>
      <c r="L104" s="30"/>
      <c r="M104" s="30"/>
      <c r="P104">
        <v>1</v>
      </c>
    </row>
    <row r="105" spans="1:16" hidden="1">
      <c r="A105" s="22">
        <v>104</v>
      </c>
      <c r="B105" s="30" t="s">
        <v>67</v>
      </c>
      <c r="C105" s="33" t="s">
        <v>1261</v>
      </c>
      <c r="D105" s="30" t="s">
        <v>285</v>
      </c>
      <c r="E105" s="30">
        <v>1</v>
      </c>
      <c r="F105" s="30"/>
      <c r="G105" s="30">
        <v>1994</v>
      </c>
      <c r="H105" s="33" t="s">
        <v>286</v>
      </c>
      <c r="I105" s="30" t="s">
        <v>71</v>
      </c>
      <c r="J105" s="30">
        <v>119</v>
      </c>
      <c r="K105" s="30" t="s">
        <v>75</v>
      </c>
      <c r="L105" s="30"/>
      <c r="M105" s="30"/>
      <c r="P105">
        <v>1</v>
      </c>
    </row>
    <row r="106" spans="1:16">
      <c r="A106" s="22">
        <v>105</v>
      </c>
      <c r="B106" s="30" t="s">
        <v>67</v>
      </c>
      <c r="C106" s="33" t="s">
        <v>2302</v>
      </c>
      <c r="D106" s="30" t="s">
        <v>207</v>
      </c>
      <c r="E106" s="30">
        <v>1</v>
      </c>
      <c r="F106" s="30"/>
      <c r="G106" s="30">
        <v>2003</v>
      </c>
      <c r="H106" s="33" t="s">
        <v>287</v>
      </c>
      <c r="I106" s="30" t="s">
        <v>71</v>
      </c>
      <c r="J106" s="30">
        <v>256</v>
      </c>
      <c r="K106" s="30" t="s">
        <v>75</v>
      </c>
      <c r="L106" s="30"/>
      <c r="M106" s="30"/>
      <c r="P106">
        <v>1</v>
      </c>
    </row>
    <row r="107" spans="1:16">
      <c r="A107" s="22">
        <v>106</v>
      </c>
      <c r="B107" s="30" t="s">
        <v>67</v>
      </c>
      <c r="C107" s="33" t="s">
        <v>2302</v>
      </c>
      <c r="D107" s="30" t="s">
        <v>288</v>
      </c>
      <c r="E107" s="30">
        <v>1</v>
      </c>
      <c r="F107" s="30"/>
      <c r="G107" s="30">
        <v>2007</v>
      </c>
      <c r="H107" s="33" t="s">
        <v>289</v>
      </c>
      <c r="I107" s="30" t="s">
        <v>71</v>
      </c>
      <c r="J107" s="30">
        <v>310</v>
      </c>
      <c r="K107" s="30" t="s">
        <v>75</v>
      </c>
      <c r="L107" s="30"/>
      <c r="M107" s="30"/>
      <c r="P107">
        <v>1</v>
      </c>
    </row>
    <row r="108" spans="1:16">
      <c r="A108" s="22">
        <v>107</v>
      </c>
      <c r="B108" s="30" t="s">
        <v>67</v>
      </c>
      <c r="C108" s="33" t="s">
        <v>2302</v>
      </c>
      <c r="D108" s="30" t="s">
        <v>290</v>
      </c>
      <c r="E108" s="30">
        <v>1</v>
      </c>
      <c r="F108" s="30"/>
      <c r="G108" s="30">
        <v>1998</v>
      </c>
      <c r="H108" s="33" t="s">
        <v>291</v>
      </c>
      <c r="I108" s="30" t="s">
        <v>71</v>
      </c>
      <c r="J108" s="30">
        <v>176</v>
      </c>
      <c r="K108" s="30" t="s">
        <v>75</v>
      </c>
      <c r="L108" s="30"/>
      <c r="M108" s="30"/>
      <c r="P108">
        <v>1</v>
      </c>
    </row>
    <row r="109" spans="1:16" hidden="1">
      <c r="A109" s="22">
        <v>108</v>
      </c>
      <c r="B109" s="30" t="s">
        <v>67</v>
      </c>
      <c r="C109" s="33" t="s">
        <v>1261</v>
      </c>
      <c r="D109" s="30" t="s">
        <v>292</v>
      </c>
      <c r="E109" s="30">
        <v>1</v>
      </c>
      <c r="F109" s="30"/>
      <c r="G109" s="30">
        <v>1995</v>
      </c>
      <c r="H109" s="33" t="s">
        <v>293</v>
      </c>
      <c r="I109" s="30" t="s">
        <v>71</v>
      </c>
      <c r="J109" s="30">
        <v>347</v>
      </c>
      <c r="K109" s="30" t="s">
        <v>75</v>
      </c>
      <c r="L109" s="30"/>
      <c r="M109" s="30"/>
      <c r="P109">
        <v>1</v>
      </c>
    </row>
    <row r="110" spans="1:16">
      <c r="A110" s="22">
        <v>109</v>
      </c>
      <c r="B110" s="30" t="s">
        <v>67</v>
      </c>
      <c r="C110" s="33" t="s">
        <v>2302</v>
      </c>
      <c r="D110" s="30" t="s">
        <v>294</v>
      </c>
      <c r="E110" s="30"/>
      <c r="F110" s="30">
        <v>1</v>
      </c>
      <c r="G110" s="30">
        <v>1988</v>
      </c>
      <c r="H110" s="33" t="s">
        <v>295</v>
      </c>
      <c r="I110" s="30" t="s">
        <v>71</v>
      </c>
      <c r="J110" s="30">
        <v>343</v>
      </c>
      <c r="K110" s="30" t="s">
        <v>75</v>
      </c>
      <c r="L110" s="30"/>
      <c r="M110" s="30"/>
      <c r="P110">
        <v>1</v>
      </c>
    </row>
    <row r="111" spans="1:16" hidden="1">
      <c r="A111" s="22">
        <v>110</v>
      </c>
      <c r="B111" s="30" t="s">
        <v>67</v>
      </c>
      <c r="C111" s="33" t="s">
        <v>1261</v>
      </c>
      <c r="D111" s="30" t="s">
        <v>296</v>
      </c>
      <c r="E111" s="30">
        <v>1</v>
      </c>
      <c r="F111" s="30"/>
      <c r="G111" s="30">
        <v>1985</v>
      </c>
      <c r="H111" s="33" t="s">
        <v>297</v>
      </c>
      <c r="I111" s="30" t="s">
        <v>71</v>
      </c>
      <c r="J111" s="30">
        <v>282</v>
      </c>
      <c r="K111" s="30" t="s">
        <v>75</v>
      </c>
      <c r="L111" s="30"/>
      <c r="M111" s="30"/>
      <c r="P111">
        <v>1</v>
      </c>
    </row>
    <row r="112" spans="1:16" hidden="1">
      <c r="A112" s="22">
        <v>111</v>
      </c>
      <c r="B112" s="30" t="s">
        <v>67</v>
      </c>
      <c r="C112" s="33" t="s">
        <v>1261</v>
      </c>
      <c r="D112" s="30" t="s">
        <v>298</v>
      </c>
      <c r="E112" s="30">
        <v>1</v>
      </c>
      <c r="F112" s="30"/>
      <c r="G112" s="30">
        <v>2010</v>
      </c>
      <c r="H112" s="33" t="s">
        <v>299</v>
      </c>
      <c r="I112" s="30" t="s">
        <v>300</v>
      </c>
      <c r="J112" s="30">
        <v>438</v>
      </c>
      <c r="K112" s="30" t="s">
        <v>75</v>
      </c>
      <c r="L112" s="30"/>
      <c r="M112" s="30"/>
      <c r="P112">
        <v>1</v>
      </c>
    </row>
    <row r="113" spans="1:16" hidden="1">
      <c r="A113" s="22">
        <v>112</v>
      </c>
      <c r="B113" s="30" t="s">
        <v>67</v>
      </c>
      <c r="C113" s="33" t="s">
        <v>743</v>
      </c>
      <c r="D113" s="30" t="s">
        <v>301</v>
      </c>
      <c r="E113" s="30">
        <v>1</v>
      </c>
      <c r="F113" s="30"/>
      <c r="G113" s="30">
        <v>2009</v>
      </c>
      <c r="H113" s="33" t="s">
        <v>302</v>
      </c>
      <c r="I113" s="30" t="s">
        <v>71</v>
      </c>
      <c r="J113" s="30">
        <v>267</v>
      </c>
      <c r="K113" s="30" t="s">
        <v>75</v>
      </c>
      <c r="L113" s="30"/>
      <c r="M113" s="30"/>
      <c r="P113">
        <v>1</v>
      </c>
    </row>
    <row r="114" spans="1:16" hidden="1">
      <c r="A114" s="22">
        <v>113</v>
      </c>
      <c r="B114" s="30" t="s">
        <v>67</v>
      </c>
      <c r="C114" s="33" t="s">
        <v>743</v>
      </c>
      <c r="D114" s="30" t="s">
        <v>303</v>
      </c>
      <c r="E114" s="30">
        <v>1</v>
      </c>
      <c r="F114" s="30"/>
      <c r="G114" s="30">
        <v>1989</v>
      </c>
      <c r="H114" s="33" t="s">
        <v>304</v>
      </c>
      <c r="I114" s="30" t="s">
        <v>71</v>
      </c>
      <c r="J114" s="30">
        <v>412</v>
      </c>
      <c r="K114" s="30" t="s">
        <v>305</v>
      </c>
      <c r="L114" s="30"/>
      <c r="M114" s="30"/>
      <c r="P114">
        <v>1</v>
      </c>
    </row>
    <row r="115" spans="1:16" hidden="1">
      <c r="A115" s="22">
        <v>114</v>
      </c>
      <c r="B115" s="30" t="s">
        <v>67</v>
      </c>
      <c r="C115" s="33" t="s">
        <v>743</v>
      </c>
      <c r="D115" s="30" t="s">
        <v>306</v>
      </c>
      <c r="E115" s="30">
        <v>1</v>
      </c>
      <c r="F115" s="30"/>
      <c r="G115" s="30">
        <v>1988</v>
      </c>
      <c r="H115" s="33" t="s">
        <v>307</v>
      </c>
      <c r="I115" s="30" t="s">
        <v>71</v>
      </c>
      <c r="J115" s="30">
        <v>200</v>
      </c>
      <c r="K115" s="30" t="s">
        <v>305</v>
      </c>
      <c r="L115" s="30"/>
      <c r="M115" s="30"/>
      <c r="P115">
        <v>1</v>
      </c>
    </row>
    <row r="116" spans="1:16" hidden="1">
      <c r="A116" s="22">
        <v>115</v>
      </c>
      <c r="B116" s="30" t="s">
        <v>67</v>
      </c>
      <c r="C116" s="33" t="s">
        <v>743</v>
      </c>
      <c r="D116" s="30" t="s">
        <v>308</v>
      </c>
      <c r="E116" s="30">
        <v>1</v>
      </c>
      <c r="F116" s="30"/>
      <c r="G116" s="30">
        <v>1976</v>
      </c>
      <c r="H116" s="34" t="s">
        <v>309</v>
      </c>
      <c r="I116" s="30" t="s">
        <v>71</v>
      </c>
      <c r="J116" s="30">
        <v>126</v>
      </c>
      <c r="K116" s="30" t="s">
        <v>305</v>
      </c>
      <c r="L116" s="30"/>
      <c r="M116" s="30"/>
      <c r="P116">
        <v>1</v>
      </c>
    </row>
    <row r="117" spans="1:16">
      <c r="A117" s="22">
        <v>116</v>
      </c>
      <c r="B117" s="30" t="s">
        <v>67</v>
      </c>
      <c r="C117" s="33" t="s">
        <v>2302</v>
      </c>
      <c r="D117" s="30" t="s">
        <v>310</v>
      </c>
      <c r="E117" s="30">
        <v>1</v>
      </c>
      <c r="F117" s="30"/>
      <c r="G117" s="30">
        <v>1995</v>
      </c>
      <c r="H117" s="30" t="s">
        <v>311</v>
      </c>
      <c r="I117" s="30" t="s">
        <v>312</v>
      </c>
      <c r="J117" s="30">
        <v>116</v>
      </c>
      <c r="K117" s="30" t="s">
        <v>305</v>
      </c>
      <c r="L117" s="30"/>
      <c r="M117" s="30"/>
      <c r="P117">
        <v>1</v>
      </c>
    </row>
    <row r="118" spans="1:16" hidden="1">
      <c r="A118" s="22">
        <v>117</v>
      </c>
      <c r="B118" s="30" t="s">
        <v>67</v>
      </c>
      <c r="C118" s="33" t="s">
        <v>743</v>
      </c>
      <c r="D118" s="30" t="s">
        <v>313</v>
      </c>
      <c r="E118" s="30">
        <v>1</v>
      </c>
      <c r="F118" s="30"/>
      <c r="G118" s="30">
        <v>1986</v>
      </c>
      <c r="H118" s="33" t="s">
        <v>314</v>
      </c>
      <c r="I118" s="30" t="s">
        <v>71</v>
      </c>
      <c r="J118" s="30">
        <v>424</v>
      </c>
      <c r="K118" s="30" t="s">
        <v>305</v>
      </c>
      <c r="L118" s="30"/>
      <c r="M118" s="30"/>
      <c r="P118">
        <v>1</v>
      </c>
    </row>
    <row r="119" spans="1:16">
      <c r="A119" s="22">
        <v>118</v>
      </c>
      <c r="B119" s="30" t="s">
        <v>67</v>
      </c>
      <c r="C119" s="33" t="s">
        <v>2302</v>
      </c>
      <c r="D119" s="30" t="s">
        <v>315</v>
      </c>
      <c r="E119" s="30">
        <v>1</v>
      </c>
      <c r="F119" s="30"/>
      <c r="G119" s="30">
        <v>1980</v>
      </c>
      <c r="H119" s="30" t="s">
        <v>316</v>
      </c>
      <c r="I119" s="30" t="s">
        <v>71</v>
      </c>
      <c r="J119" s="30">
        <v>131</v>
      </c>
      <c r="K119" s="30" t="s">
        <v>305</v>
      </c>
      <c r="L119" s="30"/>
      <c r="M119" s="30"/>
      <c r="P119">
        <v>1</v>
      </c>
    </row>
    <row r="120" spans="1:16" hidden="1">
      <c r="A120" s="22">
        <v>119</v>
      </c>
      <c r="B120" s="30" t="s">
        <v>67</v>
      </c>
      <c r="C120" s="33" t="s">
        <v>743</v>
      </c>
      <c r="D120" s="30" t="s">
        <v>317</v>
      </c>
      <c r="E120" s="30">
        <v>1</v>
      </c>
      <c r="F120" s="30"/>
      <c r="G120" s="30">
        <v>1993</v>
      </c>
      <c r="H120" s="30" t="s">
        <v>318</v>
      </c>
      <c r="I120" s="30" t="s">
        <v>71</v>
      </c>
      <c r="J120" s="30">
        <v>309</v>
      </c>
      <c r="K120" s="30" t="s">
        <v>305</v>
      </c>
      <c r="L120" s="30"/>
      <c r="M120" s="30"/>
      <c r="P120">
        <v>1</v>
      </c>
    </row>
    <row r="121" spans="1:16" hidden="1">
      <c r="A121" s="22">
        <v>120</v>
      </c>
      <c r="B121" s="30" t="s">
        <v>67</v>
      </c>
      <c r="C121" s="33" t="s">
        <v>743</v>
      </c>
      <c r="D121" s="30" t="s">
        <v>319</v>
      </c>
      <c r="E121" s="30">
        <v>1</v>
      </c>
      <c r="F121" s="30"/>
      <c r="G121" s="30">
        <v>1997</v>
      </c>
      <c r="H121" s="33" t="s">
        <v>320</v>
      </c>
      <c r="I121" s="30" t="s">
        <v>71</v>
      </c>
      <c r="J121" s="30">
        <v>162</v>
      </c>
      <c r="K121" s="30" t="s">
        <v>305</v>
      </c>
      <c r="L121" s="30"/>
      <c r="M121" s="30"/>
      <c r="P121">
        <v>1</v>
      </c>
    </row>
    <row r="122" spans="1:16" hidden="1">
      <c r="A122" s="22">
        <v>121</v>
      </c>
      <c r="B122" s="30" t="s">
        <v>67</v>
      </c>
      <c r="C122" s="33" t="s">
        <v>1261</v>
      </c>
      <c r="D122" s="30" t="s">
        <v>321</v>
      </c>
      <c r="E122" s="30">
        <v>1</v>
      </c>
      <c r="F122" s="30"/>
      <c r="G122" s="30">
        <v>1984</v>
      </c>
      <c r="H122" s="30" t="s">
        <v>322</v>
      </c>
      <c r="I122" s="30" t="s">
        <v>71</v>
      </c>
      <c r="J122" s="30">
        <v>214</v>
      </c>
      <c r="K122" s="30" t="s">
        <v>305</v>
      </c>
      <c r="L122" s="30"/>
      <c r="M122" s="30"/>
      <c r="P122">
        <v>1</v>
      </c>
    </row>
    <row r="123" spans="1:16" hidden="1">
      <c r="A123" s="22">
        <v>122</v>
      </c>
      <c r="B123" s="30" t="s">
        <v>67</v>
      </c>
      <c r="C123" s="33" t="s">
        <v>1262</v>
      </c>
      <c r="D123" s="30" t="s">
        <v>323</v>
      </c>
      <c r="E123" s="30"/>
      <c r="F123" s="30">
        <v>1</v>
      </c>
      <c r="G123" s="30">
        <v>1984</v>
      </c>
      <c r="H123" s="33" t="s">
        <v>324</v>
      </c>
      <c r="I123" s="30" t="s">
        <v>71</v>
      </c>
      <c r="J123" s="30">
        <v>98</v>
      </c>
      <c r="K123" s="30" t="s">
        <v>305</v>
      </c>
      <c r="L123" s="30"/>
      <c r="M123" s="30"/>
      <c r="P123">
        <v>1</v>
      </c>
    </row>
    <row r="124" spans="1:16" hidden="1">
      <c r="A124" s="22">
        <v>123</v>
      </c>
      <c r="B124" s="30" t="s">
        <v>67</v>
      </c>
      <c r="C124" s="33" t="s">
        <v>1261</v>
      </c>
      <c r="D124" s="30" t="s">
        <v>325</v>
      </c>
      <c r="E124" s="30">
        <v>1</v>
      </c>
      <c r="F124" s="30"/>
      <c r="G124" s="30">
        <v>1980</v>
      </c>
      <c r="H124" s="30" t="s">
        <v>326</v>
      </c>
      <c r="I124" s="30" t="s">
        <v>71</v>
      </c>
      <c r="J124" s="30">
        <v>121</v>
      </c>
      <c r="K124" s="30" t="s">
        <v>305</v>
      </c>
      <c r="L124" s="30"/>
      <c r="M124" s="30"/>
      <c r="P124">
        <v>1</v>
      </c>
    </row>
    <row r="125" spans="1:16" hidden="1">
      <c r="A125" s="22">
        <v>124</v>
      </c>
      <c r="B125" s="30" t="s">
        <v>67</v>
      </c>
      <c r="C125" s="33" t="s">
        <v>743</v>
      </c>
      <c r="D125" s="30" t="s">
        <v>327</v>
      </c>
      <c r="E125" s="30"/>
      <c r="F125" s="30">
        <v>1</v>
      </c>
      <c r="G125" s="30">
        <v>1987</v>
      </c>
      <c r="H125" s="30" t="s">
        <v>328</v>
      </c>
      <c r="I125" s="30" t="s">
        <v>71</v>
      </c>
      <c r="J125" s="30">
        <v>195</v>
      </c>
      <c r="K125" s="30" t="s">
        <v>305</v>
      </c>
      <c r="L125" s="30"/>
      <c r="M125" s="30"/>
      <c r="P125">
        <v>1</v>
      </c>
    </row>
    <row r="126" spans="1:16" hidden="1">
      <c r="A126" s="22">
        <v>125</v>
      </c>
      <c r="B126" s="30" t="s">
        <v>67</v>
      </c>
      <c r="C126" s="33" t="s">
        <v>1262</v>
      </c>
      <c r="D126" s="30" t="s">
        <v>329</v>
      </c>
      <c r="E126" s="30">
        <v>1</v>
      </c>
      <c r="F126" s="30"/>
      <c r="G126" s="30">
        <v>1987</v>
      </c>
      <c r="H126" s="30" t="s">
        <v>330</v>
      </c>
      <c r="I126" s="30" t="s">
        <v>331</v>
      </c>
      <c r="J126" s="30">
        <v>237</v>
      </c>
      <c r="K126" s="30" t="s">
        <v>305</v>
      </c>
      <c r="L126" s="30"/>
      <c r="M126" s="30"/>
      <c r="P126">
        <v>1</v>
      </c>
    </row>
    <row r="127" spans="1:16">
      <c r="A127" s="22">
        <v>126</v>
      </c>
      <c r="B127" s="30" t="s">
        <v>67</v>
      </c>
      <c r="C127" s="33" t="s">
        <v>2302</v>
      </c>
      <c r="D127" s="30" t="s">
        <v>203</v>
      </c>
      <c r="E127" s="30">
        <v>1</v>
      </c>
      <c r="F127" s="30"/>
      <c r="G127" s="30">
        <v>1988</v>
      </c>
      <c r="H127" s="30" t="s">
        <v>332</v>
      </c>
      <c r="I127" s="30" t="s">
        <v>71</v>
      </c>
      <c r="J127" s="30" t="s">
        <v>150</v>
      </c>
      <c r="K127" s="30" t="s">
        <v>305</v>
      </c>
      <c r="L127" s="30"/>
      <c r="M127" s="30"/>
      <c r="P127">
        <v>1</v>
      </c>
    </row>
    <row r="128" spans="1:16" hidden="1">
      <c r="A128" s="22">
        <v>127</v>
      </c>
      <c r="B128" s="30" t="s">
        <v>67</v>
      </c>
      <c r="C128" s="33" t="s">
        <v>743</v>
      </c>
      <c r="D128" s="30" t="s">
        <v>333</v>
      </c>
      <c r="E128" s="30"/>
      <c r="F128" s="30">
        <v>1</v>
      </c>
      <c r="G128" s="30">
        <v>1991</v>
      </c>
      <c r="H128" s="30" t="s">
        <v>334</v>
      </c>
      <c r="I128" s="30" t="s">
        <v>71</v>
      </c>
      <c r="J128" s="30">
        <v>471</v>
      </c>
      <c r="K128" s="30" t="s">
        <v>305</v>
      </c>
      <c r="L128" s="30"/>
      <c r="M128" s="30"/>
      <c r="P128">
        <v>1</v>
      </c>
    </row>
    <row r="129" spans="1:16" hidden="1">
      <c r="A129" s="22">
        <v>128</v>
      </c>
      <c r="B129" s="30" t="s">
        <v>67</v>
      </c>
      <c r="C129" s="33" t="s">
        <v>1262</v>
      </c>
      <c r="D129" s="30" t="s">
        <v>335</v>
      </c>
      <c r="E129" s="30"/>
      <c r="F129" s="30">
        <v>1</v>
      </c>
      <c r="G129" s="30">
        <v>1985</v>
      </c>
      <c r="H129" s="30" t="s">
        <v>336</v>
      </c>
      <c r="I129" s="30" t="s">
        <v>71</v>
      </c>
      <c r="J129" s="30">
        <v>63</v>
      </c>
      <c r="K129" s="30" t="s">
        <v>305</v>
      </c>
      <c r="L129" s="30"/>
      <c r="M129" s="30"/>
      <c r="P129">
        <v>1</v>
      </c>
    </row>
    <row r="130" spans="1:16" hidden="1">
      <c r="A130" s="22">
        <v>129</v>
      </c>
      <c r="B130" s="30" t="s">
        <v>67</v>
      </c>
      <c r="C130" s="33" t="s">
        <v>1262</v>
      </c>
      <c r="D130" s="30" t="s">
        <v>337</v>
      </c>
      <c r="E130" s="30"/>
      <c r="F130" s="30">
        <v>1</v>
      </c>
      <c r="G130" s="30">
        <v>1989</v>
      </c>
      <c r="H130" s="30" t="s">
        <v>338</v>
      </c>
      <c r="I130" s="30" t="s">
        <v>71</v>
      </c>
      <c r="J130" s="30">
        <v>101</v>
      </c>
      <c r="K130" s="30" t="s">
        <v>305</v>
      </c>
      <c r="L130" s="30"/>
      <c r="M130" s="30"/>
      <c r="P130">
        <v>1</v>
      </c>
    </row>
    <row r="131" spans="1:16" hidden="1">
      <c r="A131" s="22">
        <v>130</v>
      </c>
      <c r="B131" s="30" t="s">
        <v>67</v>
      </c>
      <c r="C131" s="33" t="s">
        <v>1262</v>
      </c>
      <c r="D131" s="30" t="s">
        <v>339</v>
      </c>
      <c r="E131" s="30">
        <v>1</v>
      </c>
      <c r="F131" s="30"/>
      <c r="G131" s="30">
        <v>1992</v>
      </c>
      <c r="H131" s="30" t="s">
        <v>340</v>
      </c>
      <c r="I131" s="30" t="s">
        <v>71</v>
      </c>
      <c r="J131" s="30">
        <v>239</v>
      </c>
      <c r="K131" s="30" t="s">
        <v>305</v>
      </c>
      <c r="L131" s="30"/>
      <c r="M131" s="30"/>
      <c r="P131">
        <v>1</v>
      </c>
    </row>
    <row r="132" spans="1:16">
      <c r="A132" s="22">
        <v>131</v>
      </c>
      <c r="B132" s="30" t="s">
        <v>67</v>
      </c>
      <c r="C132" s="33" t="s">
        <v>2302</v>
      </c>
      <c r="D132" s="30" t="s">
        <v>341</v>
      </c>
      <c r="E132" s="30">
        <v>1</v>
      </c>
      <c r="F132" s="30"/>
      <c r="G132" s="30">
        <v>1992</v>
      </c>
      <c r="H132" s="30" t="s">
        <v>342</v>
      </c>
      <c r="I132" s="30" t="s">
        <v>71</v>
      </c>
      <c r="J132" s="30">
        <v>297</v>
      </c>
      <c r="K132" s="30" t="s">
        <v>305</v>
      </c>
      <c r="L132" s="30"/>
      <c r="M132" s="30"/>
      <c r="P132">
        <v>1</v>
      </c>
    </row>
    <row r="133" spans="1:16" hidden="1">
      <c r="A133" s="22">
        <v>132</v>
      </c>
      <c r="B133" s="30" t="s">
        <v>67</v>
      </c>
      <c r="C133" s="33" t="s">
        <v>743</v>
      </c>
      <c r="D133" s="30" t="s">
        <v>343</v>
      </c>
      <c r="E133" s="30">
        <v>1</v>
      </c>
      <c r="F133" s="30"/>
      <c r="G133" s="30">
        <v>1933</v>
      </c>
      <c r="H133" s="30" t="s">
        <v>344</v>
      </c>
      <c r="I133" s="30" t="s">
        <v>71</v>
      </c>
      <c r="J133" s="30">
        <v>278</v>
      </c>
      <c r="K133" s="30" t="s">
        <v>305</v>
      </c>
      <c r="L133" s="30"/>
      <c r="M133" s="30"/>
      <c r="P133">
        <v>1</v>
      </c>
    </row>
    <row r="134" spans="1:16">
      <c r="A134" s="22">
        <v>133</v>
      </c>
      <c r="B134" s="30" t="s">
        <v>67</v>
      </c>
      <c r="C134" s="33" t="s">
        <v>2302</v>
      </c>
      <c r="D134" s="30" t="s">
        <v>345</v>
      </c>
      <c r="E134" s="30"/>
      <c r="F134" s="30">
        <v>1</v>
      </c>
      <c r="G134" s="30">
        <v>1989</v>
      </c>
      <c r="H134" s="33" t="s">
        <v>346</v>
      </c>
      <c r="I134" s="30" t="s">
        <v>71</v>
      </c>
      <c r="J134" s="30">
        <v>152</v>
      </c>
      <c r="K134" s="30" t="s">
        <v>305</v>
      </c>
      <c r="L134" s="30"/>
      <c r="M134" s="30"/>
      <c r="P134">
        <v>1</v>
      </c>
    </row>
    <row r="135" spans="1:16">
      <c r="A135" s="22">
        <v>134</v>
      </c>
      <c r="B135" s="30" t="s">
        <v>67</v>
      </c>
      <c r="C135" s="33" t="s">
        <v>2302</v>
      </c>
      <c r="D135" s="30" t="s">
        <v>347</v>
      </c>
      <c r="E135" s="30">
        <v>1</v>
      </c>
      <c r="F135" s="30"/>
      <c r="G135" s="30">
        <v>2007</v>
      </c>
      <c r="H135" s="30" t="s">
        <v>348</v>
      </c>
      <c r="I135" s="30" t="s">
        <v>312</v>
      </c>
      <c r="J135" s="30">
        <v>134</v>
      </c>
      <c r="K135" s="30" t="s">
        <v>305</v>
      </c>
      <c r="L135" s="30"/>
      <c r="M135" s="30"/>
      <c r="P135">
        <v>1</v>
      </c>
    </row>
    <row r="136" spans="1:16" hidden="1">
      <c r="A136" s="22">
        <v>135</v>
      </c>
      <c r="B136" s="30" t="s">
        <v>67</v>
      </c>
      <c r="C136" s="33" t="s">
        <v>743</v>
      </c>
      <c r="D136" s="30" t="s">
        <v>349</v>
      </c>
      <c r="E136" s="30">
        <v>1</v>
      </c>
      <c r="F136" s="30"/>
      <c r="G136" s="30">
        <v>1994</v>
      </c>
      <c r="H136" s="30" t="s">
        <v>350</v>
      </c>
      <c r="I136" s="30" t="s">
        <v>71</v>
      </c>
      <c r="J136" s="30">
        <v>138</v>
      </c>
      <c r="K136" s="30" t="s">
        <v>305</v>
      </c>
      <c r="L136" s="30"/>
      <c r="M136" s="30"/>
      <c r="P136">
        <v>1</v>
      </c>
    </row>
    <row r="137" spans="1:16">
      <c r="A137" s="22">
        <v>136</v>
      </c>
      <c r="B137" s="30" t="s">
        <v>67</v>
      </c>
      <c r="C137" s="33" t="s">
        <v>2302</v>
      </c>
      <c r="D137" s="30" t="s">
        <v>203</v>
      </c>
      <c r="E137" s="30">
        <v>1</v>
      </c>
      <c r="F137" s="30"/>
      <c r="G137" s="30">
        <v>1997</v>
      </c>
      <c r="H137" s="30" t="s">
        <v>351</v>
      </c>
      <c r="I137" s="30" t="s">
        <v>71</v>
      </c>
      <c r="J137" s="30">
        <v>347</v>
      </c>
      <c r="K137" s="30" t="s">
        <v>305</v>
      </c>
      <c r="L137" s="30"/>
      <c r="M137" s="30"/>
      <c r="P137">
        <v>1</v>
      </c>
    </row>
    <row r="138" spans="1:16">
      <c r="A138" s="22">
        <v>137</v>
      </c>
      <c r="B138" s="30" t="s">
        <v>67</v>
      </c>
      <c r="C138" s="33" t="s">
        <v>2302</v>
      </c>
      <c r="D138" s="30" t="s">
        <v>349</v>
      </c>
      <c r="E138" s="30">
        <v>1</v>
      </c>
      <c r="F138" s="30"/>
      <c r="G138" s="30">
        <v>1987</v>
      </c>
      <c r="H138" s="30" t="s">
        <v>352</v>
      </c>
      <c r="I138" s="30" t="s">
        <v>71</v>
      </c>
      <c r="J138" s="30">
        <v>190</v>
      </c>
      <c r="K138" s="30" t="s">
        <v>305</v>
      </c>
      <c r="L138" s="30"/>
      <c r="M138" s="30"/>
      <c r="P138">
        <v>1</v>
      </c>
    </row>
    <row r="139" spans="1:16">
      <c r="A139" s="22">
        <v>138</v>
      </c>
      <c r="B139" s="30" t="s">
        <v>67</v>
      </c>
      <c r="C139" s="33" t="s">
        <v>2302</v>
      </c>
      <c r="D139" s="30" t="s">
        <v>353</v>
      </c>
      <c r="E139" s="30">
        <v>1</v>
      </c>
      <c r="F139" s="30"/>
      <c r="G139" s="30">
        <v>1996</v>
      </c>
      <c r="H139" s="30" t="s">
        <v>354</v>
      </c>
      <c r="I139" s="30" t="s">
        <v>71</v>
      </c>
      <c r="J139" s="30">
        <v>241</v>
      </c>
      <c r="K139" s="30" t="s">
        <v>305</v>
      </c>
      <c r="L139" s="30"/>
      <c r="M139" s="30"/>
      <c r="P139">
        <v>1</v>
      </c>
    </row>
    <row r="140" spans="1:16" hidden="1">
      <c r="A140" s="22">
        <v>139</v>
      </c>
      <c r="B140" s="30" t="s">
        <v>67</v>
      </c>
      <c r="C140" s="33" t="s">
        <v>743</v>
      </c>
      <c r="D140" s="30" t="s">
        <v>120</v>
      </c>
      <c r="E140" s="30">
        <v>1</v>
      </c>
      <c r="F140" s="30"/>
      <c r="G140" s="30">
        <v>1993</v>
      </c>
      <c r="H140" s="30" t="s">
        <v>355</v>
      </c>
      <c r="I140" s="30" t="s">
        <v>71</v>
      </c>
      <c r="J140" s="30">
        <v>228</v>
      </c>
      <c r="K140" s="30" t="s">
        <v>305</v>
      </c>
      <c r="L140" s="30"/>
      <c r="M140" s="30"/>
      <c r="P140">
        <v>1</v>
      </c>
    </row>
    <row r="141" spans="1:16">
      <c r="A141" s="22">
        <v>140</v>
      </c>
      <c r="B141" s="30" t="s">
        <v>67</v>
      </c>
      <c r="C141" s="33" t="s">
        <v>2302</v>
      </c>
      <c r="D141" s="30" t="s">
        <v>356</v>
      </c>
      <c r="E141" s="30"/>
      <c r="F141" s="30">
        <v>1</v>
      </c>
      <c r="G141" s="30">
        <v>1993</v>
      </c>
      <c r="H141" s="30" t="s">
        <v>357</v>
      </c>
      <c r="I141" s="30" t="s">
        <v>71</v>
      </c>
      <c r="J141" s="30">
        <v>216</v>
      </c>
      <c r="K141" s="30" t="s">
        <v>305</v>
      </c>
      <c r="L141" s="30"/>
      <c r="M141" s="30"/>
      <c r="P141">
        <v>1</v>
      </c>
    </row>
    <row r="142" spans="1:16" hidden="1">
      <c r="A142" s="22">
        <v>141</v>
      </c>
      <c r="B142" s="30" t="s">
        <v>67</v>
      </c>
      <c r="C142" s="33" t="s">
        <v>743</v>
      </c>
      <c r="D142" s="30" t="s">
        <v>358</v>
      </c>
      <c r="E142" s="30">
        <v>1</v>
      </c>
      <c r="F142" s="30"/>
      <c r="G142" s="30">
        <v>1970</v>
      </c>
      <c r="H142" s="30" t="s">
        <v>359</v>
      </c>
      <c r="I142" s="30" t="s">
        <v>71</v>
      </c>
      <c r="J142" s="30">
        <v>61</v>
      </c>
      <c r="K142" s="30" t="s">
        <v>305</v>
      </c>
      <c r="L142" s="30"/>
      <c r="M142" s="30"/>
      <c r="P142">
        <v>1</v>
      </c>
    </row>
    <row r="143" spans="1:16" hidden="1">
      <c r="A143" s="22">
        <v>142</v>
      </c>
      <c r="B143" s="30" t="s">
        <v>67</v>
      </c>
      <c r="C143" s="33" t="s">
        <v>1262</v>
      </c>
      <c r="D143" s="30" t="s">
        <v>360</v>
      </c>
      <c r="E143" s="30"/>
      <c r="F143" s="30">
        <v>1</v>
      </c>
      <c r="G143" s="30" t="s">
        <v>361</v>
      </c>
      <c r="H143" s="30" t="s">
        <v>362</v>
      </c>
      <c r="I143" s="30" t="s">
        <v>71</v>
      </c>
      <c r="J143" s="30">
        <v>121</v>
      </c>
      <c r="K143" s="30" t="s">
        <v>305</v>
      </c>
      <c r="L143" s="30"/>
      <c r="M143" s="30"/>
      <c r="P143">
        <v>1</v>
      </c>
    </row>
    <row r="144" spans="1:16" hidden="1">
      <c r="A144" s="22">
        <v>143</v>
      </c>
      <c r="B144" s="30" t="s">
        <v>67</v>
      </c>
      <c r="C144" s="33" t="s">
        <v>743</v>
      </c>
      <c r="D144" s="30" t="s">
        <v>363</v>
      </c>
      <c r="E144" s="30">
        <v>1</v>
      </c>
      <c r="F144" s="30"/>
      <c r="G144" s="30">
        <v>1983</v>
      </c>
      <c r="H144" s="30" t="s">
        <v>364</v>
      </c>
      <c r="I144" s="30" t="s">
        <v>71</v>
      </c>
      <c r="J144" s="30">
        <v>19</v>
      </c>
      <c r="K144" s="30" t="s">
        <v>305</v>
      </c>
      <c r="L144" s="30"/>
      <c r="M144" s="30"/>
      <c r="P144">
        <v>1</v>
      </c>
    </row>
    <row r="145" spans="1:16">
      <c r="A145" s="22">
        <v>144</v>
      </c>
      <c r="B145" s="30" t="s">
        <v>67</v>
      </c>
      <c r="C145" s="33" t="s">
        <v>2302</v>
      </c>
      <c r="D145" s="30" t="s">
        <v>365</v>
      </c>
      <c r="E145" s="30">
        <v>1</v>
      </c>
      <c r="F145" s="30"/>
      <c r="G145" s="30">
        <v>1983</v>
      </c>
      <c r="H145" s="30" t="s">
        <v>366</v>
      </c>
      <c r="I145" s="30" t="s">
        <v>71</v>
      </c>
      <c r="J145" s="30">
        <v>16</v>
      </c>
      <c r="K145" s="30" t="s">
        <v>305</v>
      </c>
      <c r="L145" s="30"/>
      <c r="M145" s="30"/>
      <c r="P145">
        <v>1</v>
      </c>
    </row>
    <row r="146" spans="1:16" hidden="1">
      <c r="A146" s="22">
        <v>145</v>
      </c>
      <c r="B146" s="30" t="s">
        <v>67</v>
      </c>
      <c r="C146" s="33" t="s">
        <v>1261</v>
      </c>
      <c r="D146" s="30" t="s">
        <v>367</v>
      </c>
      <c r="E146" s="30">
        <v>1</v>
      </c>
      <c r="F146" s="30"/>
      <c r="G146" s="30">
        <v>1983</v>
      </c>
      <c r="H146" s="33" t="s">
        <v>368</v>
      </c>
      <c r="I146" s="30" t="s">
        <v>71</v>
      </c>
      <c r="J146" s="30">
        <v>23</v>
      </c>
      <c r="K146" s="30" t="s">
        <v>305</v>
      </c>
      <c r="L146" s="30"/>
      <c r="M146" s="30"/>
      <c r="P146">
        <v>1</v>
      </c>
    </row>
    <row r="147" spans="1:16" hidden="1">
      <c r="A147" s="22">
        <v>146</v>
      </c>
      <c r="B147" s="30" t="s">
        <v>67</v>
      </c>
      <c r="C147" s="33" t="s">
        <v>1261</v>
      </c>
      <c r="D147" s="30" t="s">
        <v>369</v>
      </c>
      <c r="E147" s="30"/>
      <c r="F147" s="30">
        <v>1</v>
      </c>
      <c r="G147" s="30">
        <v>2015</v>
      </c>
      <c r="H147" s="30" t="s">
        <v>370</v>
      </c>
      <c r="I147" s="30" t="s">
        <v>71</v>
      </c>
      <c r="J147" s="30">
        <v>298</v>
      </c>
      <c r="K147" s="30" t="s">
        <v>371</v>
      </c>
      <c r="L147" s="30"/>
      <c r="M147" s="30"/>
      <c r="P147">
        <v>1</v>
      </c>
    </row>
    <row r="148" spans="1:16" hidden="1">
      <c r="A148" s="22">
        <v>147</v>
      </c>
      <c r="B148" s="30" t="s">
        <v>67</v>
      </c>
      <c r="C148" s="33" t="s">
        <v>1261</v>
      </c>
      <c r="D148" s="30" t="s">
        <v>372</v>
      </c>
      <c r="E148" s="30">
        <v>1</v>
      </c>
      <c r="F148" s="30"/>
      <c r="G148" s="30">
        <v>2015</v>
      </c>
      <c r="H148" s="30" t="s">
        <v>373</v>
      </c>
      <c r="I148" s="30" t="s">
        <v>155</v>
      </c>
      <c r="J148" s="30">
        <v>142</v>
      </c>
      <c r="K148" s="30" t="s">
        <v>371</v>
      </c>
      <c r="L148" s="30"/>
      <c r="M148" s="30"/>
      <c r="P148">
        <v>1</v>
      </c>
    </row>
    <row r="149" spans="1:16">
      <c r="A149" s="22">
        <v>148</v>
      </c>
      <c r="B149" s="30" t="s">
        <v>67</v>
      </c>
      <c r="C149" s="33" t="s">
        <v>2302</v>
      </c>
      <c r="D149" s="30" t="s">
        <v>374</v>
      </c>
      <c r="E149" s="30">
        <v>1</v>
      </c>
      <c r="F149" s="30"/>
      <c r="G149" s="30">
        <v>2014</v>
      </c>
      <c r="H149" s="30" t="s">
        <v>375</v>
      </c>
      <c r="I149" s="30" t="s">
        <v>71</v>
      </c>
      <c r="J149" s="30">
        <v>423</v>
      </c>
      <c r="K149" s="30" t="s">
        <v>371</v>
      </c>
      <c r="L149" s="30"/>
      <c r="M149" s="30"/>
      <c r="P149">
        <v>1</v>
      </c>
    </row>
    <row r="150" spans="1:16">
      <c r="A150" s="22">
        <v>149</v>
      </c>
      <c r="B150" s="30" t="s">
        <v>67</v>
      </c>
      <c r="C150" s="33" t="s">
        <v>2302</v>
      </c>
      <c r="D150" s="30" t="s">
        <v>376</v>
      </c>
      <c r="E150" s="30">
        <v>1</v>
      </c>
      <c r="F150" s="30"/>
      <c r="G150" s="30">
        <v>2014</v>
      </c>
      <c r="H150" s="30" t="s">
        <v>377</v>
      </c>
      <c r="I150" s="30" t="s">
        <v>74</v>
      </c>
      <c r="J150" s="30">
        <v>238</v>
      </c>
      <c r="K150" s="30" t="s">
        <v>371</v>
      </c>
      <c r="L150" s="30"/>
      <c r="M150" s="30"/>
      <c r="P150">
        <v>1</v>
      </c>
    </row>
    <row r="151" spans="1:16">
      <c r="A151" s="22">
        <v>150</v>
      </c>
      <c r="B151" s="30" t="s">
        <v>67</v>
      </c>
      <c r="C151" s="33" t="s">
        <v>2302</v>
      </c>
      <c r="D151" s="30" t="s">
        <v>378</v>
      </c>
      <c r="E151" s="30">
        <v>1</v>
      </c>
      <c r="F151" s="30"/>
      <c r="G151" s="30">
        <v>2014</v>
      </c>
      <c r="H151" s="30" t="s">
        <v>379</v>
      </c>
      <c r="I151" s="30" t="s">
        <v>71</v>
      </c>
      <c r="J151" s="30">
        <v>191</v>
      </c>
      <c r="K151" s="30" t="s">
        <v>371</v>
      </c>
      <c r="L151" s="30"/>
      <c r="M151" s="30"/>
      <c r="P151">
        <v>1</v>
      </c>
    </row>
    <row r="152" spans="1:16" hidden="1">
      <c r="A152" s="22">
        <v>151</v>
      </c>
      <c r="B152" s="30" t="s">
        <v>67</v>
      </c>
      <c r="C152" s="33" t="s">
        <v>1261</v>
      </c>
      <c r="D152" s="30" t="s">
        <v>380</v>
      </c>
      <c r="E152" s="30">
        <v>1</v>
      </c>
      <c r="F152" s="30"/>
      <c r="G152" s="30">
        <v>2014</v>
      </c>
      <c r="H152" s="30" t="s">
        <v>381</v>
      </c>
      <c r="I152" s="30" t="s">
        <v>71</v>
      </c>
      <c r="J152" s="30">
        <v>245</v>
      </c>
      <c r="K152" s="30" t="s">
        <v>371</v>
      </c>
      <c r="L152" s="30"/>
      <c r="M152" s="30"/>
      <c r="P152">
        <v>1</v>
      </c>
    </row>
    <row r="153" spans="1:16">
      <c r="A153" s="22">
        <v>152</v>
      </c>
      <c r="B153" s="30" t="s">
        <v>67</v>
      </c>
      <c r="C153" s="33" t="s">
        <v>2302</v>
      </c>
      <c r="D153" s="30" t="s">
        <v>382</v>
      </c>
      <c r="E153" s="30">
        <v>1</v>
      </c>
      <c r="F153" s="30"/>
      <c r="G153" s="30">
        <v>2014</v>
      </c>
      <c r="H153" s="30" t="s">
        <v>383</v>
      </c>
      <c r="I153" s="30" t="s">
        <v>71</v>
      </c>
      <c r="J153" s="30">
        <v>339</v>
      </c>
      <c r="K153" s="30" t="s">
        <v>371</v>
      </c>
      <c r="L153" s="30"/>
      <c r="M153" s="30"/>
      <c r="P153">
        <v>1</v>
      </c>
    </row>
    <row r="154" spans="1:16">
      <c r="A154" s="22">
        <v>153</v>
      </c>
      <c r="B154" s="30" t="s">
        <v>67</v>
      </c>
      <c r="C154" s="33" t="s">
        <v>2302</v>
      </c>
      <c r="D154" s="30" t="s">
        <v>384</v>
      </c>
      <c r="E154" s="30">
        <v>1</v>
      </c>
      <c r="F154" s="30"/>
      <c r="G154" s="30">
        <v>2013</v>
      </c>
      <c r="H154" s="30" t="s">
        <v>385</v>
      </c>
      <c r="I154" s="30" t="s">
        <v>71</v>
      </c>
      <c r="J154" s="30">
        <v>404</v>
      </c>
      <c r="K154" s="30" t="s">
        <v>371</v>
      </c>
      <c r="L154" s="30"/>
      <c r="M154" s="30"/>
      <c r="P154">
        <v>1</v>
      </c>
    </row>
    <row r="155" spans="1:16" hidden="1">
      <c r="A155" s="22">
        <v>154</v>
      </c>
      <c r="B155" s="30" t="s">
        <v>67</v>
      </c>
      <c r="C155" s="33" t="s">
        <v>1262</v>
      </c>
      <c r="D155" s="30" t="s">
        <v>386</v>
      </c>
      <c r="E155" s="30"/>
      <c r="F155" s="30">
        <v>1</v>
      </c>
      <c r="G155" s="30">
        <v>2014</v>
      </c>
      <c r="H155" s="30" t="s">
        <v>387</v>
      </c>
      <c r="I155" s="30" t="s">
        <v>71</v>
      </c>
      <c r="J155" s="30">
        <v>527</v>
      </c>
      <c r="K155" s="30" t="s">
        <v>371</v>
      </c>
      <c r="L155" s="30"/>
      <c r="M155" s="30"/>
      <c r="P155">
        <v>1</v>
      </c>
    </row>
    <row r="156" spans="1:16" hidden="1">
      <c r="A156" s="22">
        <v>155</v>
      </c>
      <c r="B156" s="30" t="s">
        <v>67</v>
      </c>
      <c r="C156" s="33" t="s">
        <v>1262</v>
      </c>
      <c r="D156" s="30" t="s">
        <v>388</v>
      </c>
      <c r="E156" s="30">
        <v>1</v>
      </c>
      <c r="F156" s="30"/>
      <c r="G156" s="30">
        <v>2013</v>
      </c>
      <c r="H156" s="30" t="s">
        <v>389</v>
      </c>
      <c r="I156" s="30" t="s">
        <v>71</v>
      </c>
      <c r="J156" s="30">
        <v>512</v>
      </c>
      <c r="K156" s="30" t="s">
        <v>371</v>
      </c>
      <c r="L156" s="30"/>
      <c r="M156" s="30"/>
      <c r="P156">
        <v>1</v>
      </c>
    </row>
    <row r="157" spans="1:16">
      <c r="A157" s="22">
        <v>156</v>
      </c>
      <c r="B157" s="30" t="s">
        <v>67</v>
      </c>
      <c r="C157" s="33" t="s">
        <v>2302</v>
      </c>
      <c r="D157" s="30" t="s">
        <v>390</v>
      </c>
      <c r="E157" s="30">
        <v>1</v>
      </c>
      <c r="F157" s="30"/>
      <c r="G157" s="30">
        <v>2013</v>
      </c>
      <c r="H157" s="30" t="s">
        <v>391</v>
      </c>
      <c r="I157" s="30" t="s">
        <v>71</v>
      </c>
      <c r="J157" s="30">
        <v>356</v>
      </c>
      <c r="K157" s="30" t="s">
        <v>371</v>
      </c>
      <c r="L157" s="30"/>
      <c r="M157" s="30"/>
      <c r="P157">
        <v>1</v>
      </c>
    </row>
    <row r="158" spans="1:16" hidden="1">
      <c r="A158" s="22">
        <v>157</v>
      </c>
      <c r="B158" s="30" t="s">
        <v>67</v>
      </c>
      <c r="C158" s="33" t="s">
        <v>1261</v>
      </c>
      <c r="D158" s="30" t="s">
        <v>392</v>
      </c>
      <c r="E158" s="30">
        <v>1</v>
      </c>
      <c r="F158" s="30"/>
      <c r="G158" s="30">
        <v>2011</v>
      </c>
      <c r="H158" s="30" t="s">
        <v>393</v>
      </c>
      <c r="I158" s="30" t="s">
        <v>300</v>
      </c>
      <c r="J158" s="30">
        <v>267</v>
      </c>
      <c r="K158" s="30" t="s">
        <v>371</v>
      </c>
      <c r="L158" s="30"/>
      <c r="M158" s="30"/>
      <c r="P158">
        <v>1</v>
      </c>
    </row>
    <row r="159" spans="1:16" hidden="1">
      <c r="A159" s="22">
        <v>158</v>
      </c>
      <c r="B159" s="30" t="s">
        <v>67</v>
      </c>
      <c r="C159" s="33" t="s">
        <v>1262</v>
      </c>
      <c r="D159" s="30" t="s">
        <v>394</v>
      </c>
      <c r="E159" s="30">
        <v>1</v>
      </c>
      <c r="F159" s="30"/>
      <c r="G159" s="30">
        <v>2012</v>
      </c>
      <c r="H159" s="30" t="s">
        <v>395</v>
      </c>
      <c r="I159" s="30" t="s">
        <v>396</v>
      </c>
      <c r="J159" s="30">
        <v>288</v>
      </c>
      <c r="K159" s="30" t="s">
        <v>371</v>
      </c>
      <c r="L159" s="30"/>
      <c r="M159" s="30"/>
      <c r="P159">
        <v>1</v>
      </c>
    </row>
    <row r="160" spans="1:16" hidden="1">
      <c r="A160" s="22">
        <v>159</v>
      </c>
      <c r="B160" s="30" t="s">
        <v>67</v>
      </c>
      <c r="C160" s="33" t="s">
        <v>743</v>
      </c>
      <c r="D160" s="30" t="s">
        <v>397</v>
      </c>
      <c r="E160" s="30">
        <v>1</v>
      </c>
      <c r="F160" s="30"/>
      <c r="G160" s="30">
        <v>2011</v>
      </c>
      <c r="H160" s="30" t="s">
        <v>398</v>
      </c>
      <c r="I160" s="30" t="s">
        <v>71</v>
      </c>
      <c r="J160" s="30">
        <v>504</v>
      </c>
      <c r="K160" s="30" t="s">
        <v>371</v>
      </c>
      <c r="L160" s="30"/>
      <c r="M160" s="30"/>
      <c r="P160">
        <v>1</v>
      </c>
    </row>
    <row r="161" spans="1:16" hidden="1">
      <c r="A161" s="22">
        <v>160</v>
      </c>
      <c r="B161" s="30" t="s">
        <v>67</v>
      </c>
      <c r="C161" s="33" t="s">
        <v>743</v>
      </c>
      <c r="D161" s="30" t="s">
        <v>399</v>
      </c>
      <c r="E161" s="30">
        <v>1</v>
      </c>
      <c r="F161" s="30"/>
      <c r="G161" s="30">
        <v>2011</v>
      </c>
      <c r="H161" s="30" t="s">
        <v>400</v>
      </c>
      <c r="I161" s="30" t="s">
        <v>71</v>
      </c>
      <c r="J161" s="30">
        <v>261</v>
      </c>
      <c r="K161" s="30" t="s">
        <v>371</v>
      </c>
      <c r="L161" s="30"/>
      <c r="M161" s="30"/>
      <c r="P161">
        <v>1</v>
      </c>
    </row>
    <row r="162" spans="1:16" hidden="1">
      <c r="A162" s="22">
        <v>161</v>
      </c>
      <c r="B162" s="30" t="s">
        <v>67</v>
      </c>
      <c r="C162" s="33" t="s">
        <v>1262</v>
      </c>
      <c r="D162" s="30" t="s">
        <v>401</v>
      </c>
      <c r="E162" s="30">
        <v>1</v>
      </c>
      <c r="F162" s="30"/>
      <c r="G162" s="30">
        <v>2010</v>
      </c>
      <c r="H162" s="30" t="s">
        <v>402</v>
      </c>
      <c r="I162" s="30" t="s">
        <v>71</v>
      </c>
      <c r="J162" s="30">
        <v>395</v>
      </c>
      <c r="K162" s="30" t="s">
        <v>371</v>
      </c>
      <c r="L162" s="30"/>
      <c r="M162" s="30"/>
      <c r="P162">
        <v>1</v>
      </c>
    </row>
    <row r="163" spans="1:16" hidden="1">
      <c r="A163" s="22">
        <v>162</v>
      </c>
      <c r="B163" s="30" t="s">
        <v>67</v>
      </c>
      <c r="C163" s="33" t="s">
        <v>1262</v>
      </c>
      <c r="D163" s="30" t="s">
        <v>403</v>
      </c>
      <c r="E163" s="30"/>
      <c r="F163" s="30">
        <v>1</v>
      </c>
      <c r="G163" s="30">
        <v>2010</v>
      </c>
      <c r="H163" s="30" t="s">
        <v>404</v>
      </c>
      <c r="I163" s="30" t="s">
        <v>71</v>
      </c>
      <c r="J163" s="30">
        <v>121</v>
      </c>
      <c r="K163" s="30" t="s">
        <v>371</v>
      </c>
      <c r="L163" s="30"/>
      <c r="M163" s="30"/>
      <c r="P163">
        <v>1</v>
      </c>
    </row>
    <row r="164" spans="1:16" hidden="1">
      <c r="A164" s="22">
        <v>163</v>
      </c>
      <c r="B164" s="30" t="s">
        <v>67</v>
      </c>
      <c r="C164" s="33" t="s">
        <v>743</v>
      </c>
      <c r="D164" s="30" t="s">
        <v>405</v>
      </c>
      <c r="E164" s="30"/>
      <c r="F164" s="30">
        <v>1</v>
      </c>
      <c r="G164" s="30">
        <v>2010</v>
      </c>
      <c r="H164" s="30" t="s">
        <v>406</v>
      </c>
      <c r="I164" s="30" t="s">
        <v>71</v>
      </c>
      <c r="J164" s="30">
        <v>127</v>
      </c>
      <c r="K164" s="30" t="s">
        <v>371</v>
      </c>
      <c r="L164" s="30"/>
      <c r="M164" s="30"/>
      <c r="P164">
        <v>1</v>
      </c>
    </row>
    <row r="165" spans="1:16" hidden="1">
      <c r="A165" s="22">
        <v>164</v>
      </c>
      <c r="B165" s="30" t="s">
        <v>67</v>
      </c>
      <c r="C165" s="33" t="s">
        <v>1261</v>
      </c>
      <c r="D165" s="30" t="s">
        <v>407</v>
      </c>
      <c r="E165" s="30"/>
      <c r="F165" s="30">
        <v>1</v>
      </c>
      <c r="G165" s="30">
        <v>2010</v>
      </c>
      <c r="H165" s="30" t="s">
        <v>408</v>
      </c>
      <c r="I165" s="30" t="s">
        <v>71</v>
      </c>
      <c r="J165" s="30">
        <v>158</v>
      </c>
      <c r="K165" s="30" t="s">
        <v>371</v>
      </c>
      <c r="L165" s="30"/>
      <c r="M165" s="30"/>
      <c r="P165">
        <v>1</v>
      </c>
    </row>
    <row r="166" spans="1:16">
      <c r="A166" s="22">
        <v>165</v>
      </c>
      <c r="B166" s="30" t="s">
        <v>67</v>
      </c>
      <c r="C166" s="33" t="s">
        <v>2302</v>
      </c>
      <c r="D166" s="30" t="s">
        <v>298</v>
      </c>
      <c r="E166" s="30">
        <v>1</v>
      </c>
      <c r="F166" s="30"/>
      <c r="G166" s="30">
        <v>2010</v>
      </c>
      <c r="H166" s="33" t="s">
        <v>409</v>
      </c>
      <c r="I166" s="30" t="s">
        <v>71</v>
      </c>
      <c r="J166" s="30">
        <v>438</v>
      </c>
      <c r="K166" s="30" t="s">
        <v>371</v>
      </c>
      <c r="L166" s="30"/>
      <c r="M166" s="30"/>
      <c r="P166">
        <v>1</v>
      </c>
    </row>
    <row r="167" spans="1:16" hidden="1">
      <c r="A167" s="22">
        <v>166</v>
      </c>
      <c r="B167" s="30" t="s">
        <v>67</v>
      </c>
      <c r="C167" s="33" t="s">
        <v>1261</v>
      </c>
      <c r="D167" s="30" t="s">
        <v>410</v>
      </c>
      <c r="E167" s="30"/>
      <c r="F167" s="30">
        <v>1</v>
      </c>
      <c r="G167" s="30">
        <v>2010</v>
      </c>
      <c r="H167" s="30" t="s">
        <v>411</v>
      </c>
      <c r="I167" s="30" t="s">
        <v>71</v>
      </c>
      <c r="J167" s="30">
        <v>72</v>
      </c>
      <c r="K167" s="30" t="s">
        <v>371</v>
      </c>
      <c r="L167" s="30"/>
      <c r="M167" s="30"/>
      <c r="P167">
        <v>1</v>
      </c>
    </row>
    <row r="168" spans="1:16">
      <c r="A168" s="22">
        <v>167</v>
      </c>
      <c r="B168" s="30" t="s">
        <v>67</v>
      </c>
      <c r="C168" s="33" t="s">
        <v>2302</v>
      </c>
      <c r="D168" s="30" t="s">
        <v>412</v>
      </c>
      <c r="E168" s="30"/>
      <c r="F168" s="30">
        <v>1</v>
      </c>
      <c r="G168" s="30">
        <v>2010</v>
      </c>
      <c r="H168" s="30" t="s">
        <v>413</v>
      </c>
      <c r="I168" s="30" t="s">
        <v>71</v>
      </c>
      <c r="J168" s="30">
        <v>184</v>
      </c>
      <c r="K168" s="30" t="s">
        <v>371</v>
      </c>
      <c r="L168" s="30"/>
      <c r="M168" s="30"/>
      <c r="P168">
        <v>1</v>
      </c>
    </row>
    <row r="169" spans="1:16" hidden="1">
      <c r="A169" s="22">
        <v>168</v>
      </c>
      <c r="B169" s="30" t="s">
        <v>67</v>
      </c>
      <c r="C169" s="33" t="s">
        <v>1261</v>
      </c>
      <c r="D169" s="30" t="s">
        <v>414</v>
      </c>
      <c r="E169" s="30">
        <v>1</v>
      </c>
      <c r="F169" s="30"/>
      <c r="G169" s="30">
        <v>2010</v>
      </c>
      <c r="H169" s="33" t="s">
        <v>415</v>
      </c>
      <c r="I169" s="30" t="s">
        <v>71</v>
      </c>
      <c r="J169" s="30">
        <v>693</v>
      </c>
      <c r="K169" s="30" t="s">
        <v>371</v>
      </c>
      <c r="L169" s="30"/>
      <c r="M169" s="30"/>
      <c r="P169">
        <v>1</v>
      </c>
    </row>
    <row r="170" spans="1:16" hidden="1">
      <c r="A170" s="22">
        <v>169</v>
      </c>
      <c r="B170" s="30" t="s">
        <v>67</v>
      </c>
      <c r="C170" s="33" t="s">
        <v>1262</v>
      </c>
      <c r="D170" s="30" t="s">
        <v>140</v>
      </c>
      <c r="E170" s="30">
        <v>1</v>
      </c>
      <c r="F170" s="30"/>
      <c r="G170" s="30">
        <v>2010</v>
      </c>
      <c r="H170" s="30" t="s">
        <v>416</v>
      </c>
      <c r="I170" s="30" t="s">
        <v>71</v>
      </c>
      <c r="J170" s="30">
        <v>281</v>
      </c>
      <c r="K170" s="30" t="s">
        <v>371</v>
      </c>
      <c r="L170" s="30"/>
      <c r="M170" s="30"/>
      <c r="P170">
        <v>1</v>
      </c>
    </row>
    <row r="171" spans="1:16">
      <c r="A171" s="22">
        <v>170</v>
      </c>
      <c r="B171" s="30" t="s">
        <v>67</v>
      </c>
      <c r="C171" s="33" t="s">
        <v>2302</v>
      </c>
      <c r="D171" s="30" t="s">
        <v>417</v>
      </c>
      <c r="E171" s="30">
        <v>1</v>
      </c>
      <c r="F171" s="30"/>
      <c r="G171" s="30">
        <v>2008</v>
      </c>
      <c r="H171" s="30" t="s">
        <v>418</v>
      </c>
      <c r="I171" s="30" t="s">
        <v>71</v>
      </c>
      <c r="J171" s="30">
        <v>629</v>
      </c>
      <c r="K171" s="30" t="s">
        <v>371</v>
      </c>
      <c r="L171" s="30"/>
      <c r="M171" s="30"/>
      <c r="P171">
        <v>1</v>
      </c>
    </row>
    <row r="172" spans="1:16">
      <c r="A172" s="22">
        <v>171</v>
      </c>
      <c r="B172" s="30" t="s">
        <v>67</v>
      </c>
      <c r="C172" s="33" t="s">
        <v>2302</v>
      </c>
      <c r="D172" s="30" t="s">
        <v>419</v>
      </c>
      <c r="E172" s="30"/>
      <c r="F172" s="30">
        <v>1</v>
      </c>
      <c r="G172" s="30">
        <v>2008</v>
      </c>
      <c r="H172" s="30" t="s">
        <v>420</v>
      </c>
      <c r="I172" s="30" t="s">
        <v>71</v>
      </c>
      <c r="J172" s="30">
        <v>383</v>
      </c>
      <c r="K172" s="30" t="s">
        <v>371</v>
      </c>
      <c r="L172" s="30"/>
      <c r="M172" s="30"/>
      <c r="P172">
        <v>1</v>
      </c>
    </row>
    <row r="173" spans="1:16" hidden="1">
      <c r="A173" s="22">
        <v>172</v>
      </c>
      <c r="B173" s="30" t="s">
        <v>67</v>
      </c>
      <c r="C173" s="33" t="s">
        <v>743</v>
      </c>
      <c r="D173" s="30" t="s">
        <v>421</v>
      </c>
      <c r="E173" s="30"/>
      <c r="F173" s="30">
        <v>1</v>
      </c>
      <c r="G173" s="30">
        <v>2008</v>
      </c>
      <c r="H173" s="30" t="s">
        <v>422</v>
      </c>
      <c r="I173" s="30" t="s">
        <v>71</v>
      </c>
      <c r="J173" s="30">
        <v>143</v>
      </c>
      <c r="K173" s="30" t="s">
        <v>371</v>
      </c>
      <c r="L173" s="30"/>
      <c r="M173" s="30"/>
      <c r="P173">
        <v>1</v>
      </c>
    </row>
    <row r="174" spans="1:16">
      <c r="A174" s="22">
        <v>173</v>
      </c>
      <c r="B174" s="30" t="s">
        <v>67</v>
      </c>
      <c r="C174" s="33" t="s">
        <v>2302</v>
      </c>
      <c r="D174" s="30" t="s">
        <v>423</v>
      </c>
      <c r="E174" s="30"/>
      <c r="F174" s="30">
        <v>1</v>
      </c>
      <c r="G174" s="30">
        <v>2008</v>
      </c>
      <c r="H174" s="30" t="s">
        <v>424</v>
      </c>
      <c r="I174" s="30" t="s">
        <v>71</v>
      </c>
      <c r="J174" s="30" t="s">
        <v>425</v>
      </c>
      <c r="K174" s="30" t="s">
        <v>371</v>
      </c>
      <c r="L174" s="30"/>
      <c r="M174" s="30"/>
      <c r="P174">
        <v>1</v>
      </c>
    </row>
    <row r="175" spans="1:16">
      <c r="A175" s="22">
        <v>174</v>
      </c>
      <c r="B175" s="30" t="s">
        <v>67</v>
      </c>
      <c r="C175" s="33" t="s">
        <v>2302</v>
      </c>
      <c r="D175" s="30" t="s">
        <v>426</v>
      </c>
      <c r="E175" s="30">
        <v>1</v>
      </c>
      <c r="F175" s="30"/>
      <c r="G175" s="30">
        <v>2008</v>
      </c>
      <c r="H175" s="30" t="s">
        <v>427</v>
      </c>
      <c r="I175" s="30" t="s">
        <v>71</v>
      </c>
      <c r="J175" s="30">
        <v>146</v>
      </c>
      <c r="K175" s="30" t="s">
        <v>371</v>
      </c>
      <c r="L175" s="30"/>
      <c r="M175" s="30"/>
      <c r="P175">
        <v>1</v>
      </c>
    </row>
    <row r="176" spans="1:16">
      <c r="A176" s="22">
        <v>175</v>
      </c>
      <c r="B176" s="30" t="s">
        <v>67</v>
      </c>
      <c r="C176" s="33" t="s">
        <v>2302</v>
      </c>
      <c r="D176" s="30" t="s">
        <v>428</v>
      </c>
      <c r="E176" s="30">
        <v>1</v>
      </c>
      <c r="F176" s="30"/>
      <c r="G176" s="30">
        <v>2008</v>
      </c>
      <c r="H176" s="30" t="s">
        <v>429</v>
      </c>
      <c r="I176" s="30" t="s">
        <v>71</v>
      </c>
      <c r="J176" s="30">
        <v>540</v>
      </c>
      <c r="K176" s="30" t="s">
        <v>371</v>
      </c>
      <c r="L176" s="30"/>
      <c r="M176" s="30"/>
      <c r="P176">
        <v>1</v>
      </c>
    </row>
    <row r="177" spans="1:16" hidden="1">
      <c r="A177" s="22">
        <v>176</v>
      </c>
      <c r="B177" s="30" t="s">
        <v>67</v>
      </c>
      <c r="C177" s="33" t="s">
        <v>1261</v>
      </c>
      <c r="D177" s="30" t="s">
        <v>430</v>
      </c>
      <c r="E177" s="30">
        <v>1</v>
      </c>
      <c r="F177" s="30"/>
      <c r="G177" s="30">
        <v>2008</v>
      </c>
      <c r="H177" s="33" t="s">
        <v>431</v>
      </c>
      <c r="I177" s="30" t="s">
        <v>71</v>
      </c>
      <c r="J177" s="30">
        <v>175</v>
      </c>
      <c r="K177" s="30" t="s">
        <v>371</v>
      </c>
      <c r="L177" s="30"/>
      <c r="M177" s="30"/>
      <c r="P177">
        <v>1</v>
      </c>
    </row>
    <row r="178" spans="1:16" hidden="1">
      <c r="A178" s="22">
        <v>177</v>
      </c>
      <c r="B178" s="30" t="s">
        <v>67</v>
      </c>
      <c r="C178" s="33" t="s">
        <v>743</v>
      </c>
      <c r="D178" s="30" t="s">
        <v>432</v>
      </c>
      <c r="E178" s="30"/>
      <c r="F178" s="30">
        <v>1</v>
      </c>
      <c r="G178" s="30">
        <v>2008</v>
      </c>
      <c r="H178" s="33" t="s">
        <v>433</v>
      </c>
      <c r="I178" s="30" t="s">
        <v>71</v>
      </c>
      <c r="J178" s="30">
        <v>423</v>
      </c>
      <c r="K178" s="30" t="s">
        <v>371</v>
      </c>
      <c r="L178" s="30"/>
      <c r="M178" s="30"/>
      <c r="P178">
        <v>1</v>
      </c>
    </row>
    <row r="179" spans="1:16">
      <c r="A179" s="22">
        <v>178</v>
      </c>
      <c r="B179" s="30" t="s">
        <v>67</v>
      </c>
      <c r="C179" s="33" t="s">
        <v>2302</v>
      </c>
      <c r="D179" s="30" t="s">
        <v>434</v>
      </c>
      <c r="E179" s="30">
        <v>1</v>
      </c>
      <c r="F179" s="30"/>
      <c r="G179" s="30">
        <v>2008</v>
      </c>
      <c r="H179" s="30" t="s">
        <v>435</v>
      </c>
      <c r="I179" s="30" t="s">
        <v>71</v>
      </c>
      <c r="J179" s="30">
        <v>297</v>
      </c>
      <c r="K179" s="30" t="s">
        <v>371</v>
      </c>
      <c r="L179" s="30"/>
      <c r="M179" s="30"/>
      <c r="P179">
        <v>1</v>
      </c>
    </row>
    <row r="180" spans="1:16" hidden="1">
      <c r="A180" s="22">
        <v>179</v>
      </c>
      <c r="B180" s="30" t="s">
        <v>67</v>
      </c>
      <c r="C180" s="33" t="s">
        <v>743</v>
      </c>
      <c r="D180" s="30" t="s">
        <v>436</v>
      </c>
      <c r="E180" s="30">
        <v>1</v>
      </c>
      <c r="F180" s="30"/>
      <c r="G180" s="30">
        <v>2008</v>
      </c>
      <c r="H180" s="30" t="s">
        <v>437</v>
      </c>
      <c r="I180" s="30" t="s">
        <v>71</v>
      </c>
      <c r="J180" s="30">
        <v>161</v>
      </c>
      <c r="K180" s="30" t="s">
        <v>371</v>
      </c>
      <c r="L180" s="30"/>
      <c r="M180" s="30"/>
      <c r="P180">
        <v>1</v>
      </c>
    </row>
    <row r="181" spans="1:16" hidden="1">
      <c r="A181" s="22">
        <v>180</v>
      </c>
      <c r="B181" s="30" t="s">
        <v>67</v>
      </c>
      <c r="C181" s="33" t="s">
        <v>743</v>
      </c>
      <c r="D181" s="30" t="s">
        <v>438</v>
      </c>
      <c r="E181" s="30">
        <v>1</v>
      </c>
      <c r="F181" s="30"/>
      <c r="G181" s="30">
        <v>2008</v>
      </c>
      <c r="H181" s="30" t="s">
        <v>439</v>
      </c>
      <c r="I181" s="30" t="s">
        <v>71</v>
      </c>
      <c r="J181" s="30">
        <v>123</v>
      </c>
      <c r="K181" s="30" t="s">
        <v>371</v>
      </c>
      <c r="L181" s="30"/>
      <c r="M181" s="30"/>
      <c r="P181">
        <v>1</v>
      </c>
    </row>
    <row r="182" spans="1:16" hidden="1">
      <c r="A182" s="22">
        <v>181</v>
      </c>
      <c r="B182" s="30" t="s">
        <v>67</v>
      </c>
      <c r="C182" s="33" t="s">
        <v>1262</v>
      </c>
      <c r="D182" s="30" t="s">
        <v>440</v>
      </c>
      <c r="E182" s="30"/>
      <c r="F182" s="30">
        <v>1</v>
      </c>
      <c r="G182" s="30">
        <v>2008</v>
      </c>
      <c r="H182" s="30" t="s">
        <v>441</v>
      </c>
      <c r="I182" s="30" t="s">
        <v>71</v>
      </c>
      <c r="J182" s="30">
        <v>433</v>
      </c>
      <c r="K182" s="30" t="s">
        <v>371</v>
      </c>
      <c r="L182" s="30"/>
      <c r="M182" s="30"/>
      <c r="P182">
        <v>1</v>
      </c>
    </row>
    <row r="183" spans="1:16" hidden="1">
      <c r="A183" s="22">
        <v>182</v>
      </c>
      <c r="B183" s="30" t="s">
        <v>67</v>
      </c>
      <c r="C183" s="33" t="s">
        <v>1262</v>
      </c>
      <c r="D183" s="30" t="s">
        <v>442</v>
      </c>
      <c r="E183" s="30"/>
      <c r="F183" s="30">
        <v>1</v>
      </c>
      <c r="G183" s="30">
        <v>2008</v>
      </c>
      <c r="H183" s="30" t="s">
        <v>443</v>
      </c>
      <c r="I183" s="30" t="s">
        <v>74</v>
      </c>
      <c r="J183" s="30">
        <v>277</v>
      </c>
      <c r="K183" s="30" t="s">
        <v>371</v>
      </c>
      <c r="L183" s="30"/>
      <c r="M183" s="30"/>
      <c r="P183">
        <v>1</v>
      </c>
    </row>
    <row r="184" spans="1:16">
      <c r="A184" s="22">
        <v>183</v>
      </c>
      <c r="B184" s="30" t="s">
        <v>67</v>
      </c>
      <c r="C184" s="33" t="s">
        <v>2302</v>
      </c>
      <c r="D184" s="30" t="s">
        <v>444</v>
      </c>
      <c r="E184" s="30">
        <v>1</v>
      </c>
      <c r="F184" s="30"/>
      <c r="G184" s="30">
        <v>2008</v>
      </c>
      <c r="H184" s="30" t="s">
        <v>445</v>
      </c>
      <c r="I184" s="30" t="s">
        <v>71</v>
      </c>
      <c r="J184" s="30">
        <v>341</v>
      </c>
      <c r="K184" s="30" t="s">
        <v>371</v>
      </c>
      <c r="L184" s="30"/>
      <c r="M184" s="30"/>
      <c r="P184">
        <v>1</v>
      </c>
    </row>
    <row r="185" spans="1:16" hidden="1">
      <c r="A185" s="22">
        <v>184</v>
      </c>
      <c r="B185" s="30" t="s">
        <v>67</v>
      </c>
      <c r="C185" s="33" t="s">
        <v>1262</v>
      </c>
      <c r="D185" s="30" t="s">
        <v>446</v>
      </c>
      <c r="E185" s="30">
        <v>1</v>
      </c>
      <c r="F185" s="30"/>
      <c r="G185" s="30">
        <v>2007</v>
      </c>
      <c r="H185" s="30" t="s">
        <v>447</v>
      </c>
      <c r="I185" s="30" t="s">
        <v>71</v>
      </c>
      <c r="J185" s="30">
        <v>288</v>
      </c>
      <c r="K185" s="30" t="s">
        <v>371</v>
      </c>
      <c r="L185" s="30"/>
      <c r="M185" s="30"/>
      <c r="P185">
        <v>1</v>
      </c>
    </row>
    <row r="186" spans="1:16" hidden="1">
      <c r="A186" s="22">
        <v>185</v>
      </c>
      <c r="B186" s="30" t="s">
        <v>67</v>
      </c>
      <c r="C186" s="33" t="s">
        <v>743</v>
      </c>
      <c r="D186" s="30" t="s">
        <v>448</v>
      </c>
      <c r="E186" s="30"/>
      <c r="F186" s="30">
        <v>1</v>
      </c>
      <c r="G186" s="30">
        <v>2007</v>
      </c>
      <c r="H186" s="30" t="s">
        <v>449</v>
      </c>
      <c r="I186" s="30" t="s">
        <v>71</v>
      </c>
      <c r="J186" s="30">
        <v>430</v>
      </c>
      <c r="K186" s="30" t="s">
        <v>371</v>
      </c>
      <c r="L186" s="30"/>
      <c r="M186" s="30"/>
      <c r="P186">
        <v>1</v>
      </c>
    </row>
    <row r="187" spans="1:16" hidden="1">
      <c r="A187" s="22">
        <v>186</v>
      </c>
      <c r="B187" s="30" t="s">
        <v>67</v>
      </c>
      <c r="C187" s="33" t="s">
        <v>1261</v>
      </c>
      <c r="D187" s="30" t="s">
        <v>450</v>
      </c>
      <c r="E187" s="30"/>
      <c r="F187" s="30">
        <v>1</v>
      </c>
      <c r="G187" s="30">
        <v>2007</v>
      </c>
      <c r="H187" s="30" t="s">
        <v>451</v>
      </c>
      <c r="I187" s="30" t="s">
        <v>71</v>
      </c>
      <c r="J187" s="30">
        <v>92</v>
      </c>
      <c r="K187" s="30" t="s">
        <v>371</v>
      </c>
      <c r="L187" s="30"/>
      <c r="M187" s="30"/>
      <c r="P187">
        <v>1</v>
      </c>
    </row>
    <row r="188" spans="1:16">
      <c r="A188" s="22">
        <v>187</v>
      </c>
      <c r="B188" s="30" t="s">
        <v>67</v>
      </c>
      <c r="C188" s="33" t="s">
        <v>2302</v>
      </c>
      <c r="D188" s="30" t="s">
        <v>452</v>
      </c>
      <c r="E188" s="30">
        <v>1</v>
      </c>
      <c r="F188" s="30"/>
      <c r="G188" s="30">
        <v>2006</v>
      </c>
      <c r="H188" s="30" t="s">
        <v>453</v>
      </c>
      <c r="I188" s="30" t="s">
        <v>71</v>
      </c>
      <c r="J188" s="30">
        <v>429</v>
      </c>
      <c r="K188" s="30" t="s">
        <v>371</v>
      </c>
      <c r="L188" s="30"/>
      <c r="M188" s="30"/>
      <c r="P188">
        <v>1</v>
      </c>
    </row>
    <row r="189" spans="1:16" hidden="1">
      <c r="A189" s="22">
        <v>188</v>
      </c>
      <c r="B189" s="30" t="s">
        <v>67</v>
      </c>
      <c r="C189" s="33" t="s">
        <v>1261</v>
      </c>
      <c r="D189" s="30" t="s">
        <v>188</v>
      </c>
      <c r="E189" s="30"/>
      <c r="F189" s="30">
        <v>1</v>
      </c>
      <c r="G189" s="30">
        <v>2007</v>
      </c>
      <c r="H189" s="30" t="s">
        <v>454</v>
      </c>
      <c r="I189" s="30" t="s">
        <v>71</v>
      </c>
      <c r="J189" s="30">
        <v>358</v>
      </c>
      <c r="K189" s="30" t="s">
        <v>371</v>
      </c>
      <c r="L189" s="30"/>
      <c r="M189" s="30"/>
      <c r="P189">
        <v>1</v>
      </c>
    </row>
    <row r="190" spans="1:16" hidden="1">
      <c r="A190" s="22">
        <v>189</v>
      </c>
      <c r="B190" s="30" t="s">
        <v>67</v>
      </c>
      <c r="C190" s="33" t="s">
        <v>1261</v>
      </c>
      <c r="D190" s="30" t="s">
        <v>455</v>
      </c>
      <c r="E190" s="30"/>
      <c r="F190" s="30">
        <v>1</v>
      </c>
      <c r="G190" s="30">
        <v>2007</v>
      </c>
      <c r="H190" s="30" t="s">
        <v>456</v>
      </c>
      <c r="I190" s="30" t="s">
        <v>71</v>
      </c>
      <c r="J190" s="30">
        <v>345</v>
      </c>
      <c r="K190" s="30" t="s">
        <v>371</v>
      </c>
      <c r="L190" s="30"/>
      <c r="M190" s="30"/>
      <c r="P190">
        <v>1</v>
      </c>
    </row>
    <row r="191" spans="1:16">
      <c r="A191" s="22">
        <v>190</v>
      </c>
      <c r="B191" s="30" t="s">
        <v>67</v>
      </c>
      <c r="C191" s="33" t="s">
        <v>2302</v>
      </c>
      <c r="D191" s="30" t="s">
        <v>457</v>
      </c>
      <c r="E191" s="30">
        <v>1</v>
      </c>
      <c r="F191" s="30"/>
      <c r="G191" s="30">
        <v>2006</v>
      </c>
      <c r="H191" s="30" t="s">
        <v>458</v>
      </c>
      <c r="I191" s="30" t="s">
        <v>71</v>
      </c>
      <c r="J191" s="30">
        <v>242</v>
      </c>
      <c r="K191" s="30" t="s">
        <v>371</v>
      </c>
      <c r="L191" s="30"/>
      <c r="M191" s="30"/>
      <c r="P191">
        <v>1</v>
      </c>
    </row>
    <row r="192" spans="1:16" hidden="1">
      <c r="A192" s="22">
        <v>191</v>
      </c>
      <c r="B192" s="30" t="s">
        <v>67</v>
      </c>
      <c r="C192" s="33" t="s">
        <v>743</v>
      </c>
      <c r="D192" s="30" t="s">
        <v>459</v>
      </c>
      <c r="E192" s="30">
        <v>1</v>
      </c>
      <c r="F192" s="30"/>
      <c r="G192" s="30">
        <v>2006</v>
      </c>
      <c r="H192" s="30" t="s">
        <v>460</v>
      </c>
      <c r="I192" s="30" t="s">
        <v>71</v>
      </c>
      <c r="J192" s="30">
        <v>90</v>
      </c>
      <c r="K192" s="30" t="s">
        <v>371</v>
      </c>
      <c r="L192" s="30"/>
      <c r="M192" s="30"/>
      <c r="P192">
        <v>1</v>
      </c>
    </row>
    <row r="193" spans="1:16" hidden="1">
      <c r="A193" s="22">
        <v>192</v>
      </c>
      <c r="B193" s="30" t="s">
        <v>67</v>
      </c>
      <c r="C193" s="33" t="s">
        <v>743</v>
      </c>
      <c r="D193" s="30" t="s">
        <v>461</v>
      </c>
      <c r="E193" s="30">
        <v>1</v>
      </c>
      <c r="F193" s="30"/>
      <c r="G193" s="30">
        <v>2006</v>
      </c>
      <c r="H193" s="30" t="s">
        <v>462</v>
      </c>
      <c r="I193" s="30" t="s">
        <v>463</v>
      </c>
      <c r="J193" s="30">
        <v>337</v>
      </c>
      <c r="K193" s="30" t="s">
        <v>371</v>
      </c>
      <c r="L193" s="30"/>
      <c r="M193" s="30"/>
      <c r="P193">
        <v>1</v>
      </c>
    </row>
    <row r="194" spans="1:16" hidden="1">
      <c r="A194" s="22">
        <v>193</v>
      </c>
      <c r="B194" s="30" t="s">
        <v>67</v>
      </c>
      <c r="C194" s="33" t="s">
        <v>743</v>
      </c>
      <c r="D194" s="30" t="s">
        <v>464</v>
      </c>
      <c r="E194" s="30">
        <v>1</v>
      </c>
      <c r="F194" s="30"/>
      <c r="G194" s="30">
        <v>2006</v>
      </c>
      <c r="H194" s="30" t="s">
        <v>465</v>
      </c>
      <c r="I194" s="30" t="s">
        <v>466</v>
      </c>
      <c r="J194" s="30">
        <v>302</v>
      </c>
      <c r="K194" s="30" t="s">
        <v>371</v>
      </c>
      <c r="L194" s="30"/>
      <c r="M194" s="30"/>
      <c r="P194">
        <v>1</v>
      </c>
    </row>
    <row r="195" spans="1:16">
      <c r="A195" s="22">
        <v>194</v>
      </c>
      <c r="B195" s="30" t="s">
        <v>67</v>
      </c>
      <c r="C195" s="33" t="s">
        <v>2302</v>
      </c>
      <c r="D195" s="30" t="s">
        <v>467</v>
      </c>
      <c r="E195" s="30">
        <v>1</v>
      </c>
      <c r="F195" s="30"/>
      <c r="G195" s="30">
        <v>2006</v>
      </c>
      <c r="H195" s="30" t="s">
        <v>468</v>
      </c>
      <c r="I195" s="30" t="s">
        <v>117</v>
      </c>
      <c r="J195" s="30">
        <v>130</v>
      </c>
      <c r="K195" s="30" t="s">
        <v>371</v>
      </c>
      <c r="L195" s="30"/>
      <c r="M195" s="30"/>
      <c r="P195">
        <v>1</v>
      </c>
    </row>
    <row r="196" spans="1:16" hidden="1">
      <c r="A196" s="22">
        <v>195</v>
      </c>
      <c r="B196" s="30" t="s">
        <v>67</v>
      </c>
      <c r="C196" s="33" t="s">
        <v>743</v>
      </c>
      <c r="D196" s="30" t="s">
        <v>469</v>
      </c>
      <c r="E196" s="30">
        <v>1</v>
      </c>
      <c r="F196" s="30"/>
      <c r="G196" s="30">
        <v>2006</v>
      </c>
      <c r="H196" s="30" t="s">
        <v>470</v>
      </c>
      <c r="I196" s="30" t="s">
        <v>71</v>
      </c>
      <c r="J196" s="30">
        <v>347</v>
      </c>
      <c r="K196" s="30" t="s">
        <v>371</v>
      </c>
      <c r="L196" s="30"/>
      <c r="M196" s="30"/>
      <c r="P196">
        <v>1</v>
      </c>
    </row>
    <row r="197" spans="1:16" hidden="1">
      <c r="A197" s="22">
        <v>196</v>
      </c>
      <c r="B197" s="30" t="s">
        <v>67</v>
      </c>
      <c r="C197" s="33" t="s">
        <v>1262</v>
      </c>
      <c r="D197" s="30" t="s">
        <v>471</v>
      </c>
      <c r="E197" s="30">
        <v>1</v>
      </c>
      <c r="F197" s="30"/>
      <c r="G197" s="30">
        <v>2006</v>
      </c>
      <c r="H197" s="30" t="s">
        <v>472</v>
      </c>
      <c r="I197" s="30" t="s">
        <v>71</v>
      </c>
      <c r="J197" s="30">
        <v>157</v>
      </c>
      <c r="K197" s="30" t="s">
        <v>371</v>
      </c>
      <c r="L197" s="30"/>
      <c r="M197" s="30"/>
      <c r="P197">
        <v>1</v>
      </c>
    </row>
    <row r="198" spans="1:16" hidden="1">
      <c r="A198" s="22">
        <v>197</v>
      </c>
      <c r="B198" s="30" t="s">
        <v>67</v>
      </c>
      <c r="C198" s="33" t="s">
        <v>743</v>
      </c>
      <c r="D198" s="30" t="s">
        <v>473</v>
      </c>
      <c r="E198" s="30">
        <v>1</v>
      </c>
      <c r="F198" s="30"/>
      <c r="G198" s="30">
        <v>2006</v>
      </c>
      <c r="H198" s="30" t="s">
        <v>474</v>
      </c>
      <c r="I198" s="30" t="s">
        <v>71</v>
      </c>
      <c r="J198" s="30">
        <v>208</v>
      </c>
      <c r="K198" s="30" t="s">
        <v>371</v>
      </c>
      <c r="L198" s="30"/>
      <c r="M198" s="30"/>
      <c r="P198">
        <v>1</v>
      </c>
    </row>
    <row r="199" spans="1:16" hidden="1">
      <c r="A199" s="22">
        <v>198</v>
      </c>
      <c r="B199" s="30" t="s">
        <v>67</v>
      </c>
      <c r="C199" s="33" t="s">
        <v>1261</v>
      </c>
      <c r="D199" s="30" t="s">
        <v>475</v>
      </c>
      <c r="E199" s="30"/>
      <c r="F199" s="30">
        <v>1</v>
      </c>
      <c r="G199" s="30">
        <v>2006</v>
      </c>
      <c r="H199" s="30" t="s">
        <v>476</v>
      </c>
      <c r="I199" s="30" t="s">
        <v>181</v>
      </c>
      <c r="J199" s="30">
        <v>513</v>
      </c>
      <c r="K199" s="30" t="s">
        <v>371</v>
      </c>
      <c r="L199" s="30"/>
      <c r="M199" s="30"/>
      <c r="P199">
        <v>1</v>
      </c>
    </row>
    <row r="200" spans="1:16" hidden="1">
      <c r="A200" s="22">
        <v>199</v>
      </c>
      <c r="B200" s="30" t="s">
        <v>67</v>
      </c>
      <c r="C200" s="33" t="s">
        <v>1262</v>
      </c>
      <c r="D200" s="30" t="s">
        <v>477</v>
      </c>
      <c r="E200" s="30">
        <v>1</v>
      </c>
      <c r="F200" s="30"/>
      <c r="G200" s="30">
        <v>2005</v>
      </c>
      <c r="H200" s="30" t="s">
        <v>478</v>
      </c>
      <c r="I200" s="30" t="s">
        <v>71</v>
      </c>
      <c r="J200" s="30">
        <v>371</v>
      </c>
      <c r="K200" s="30" t="s">
        <v>371</v>
      </c>
      <c r="L200" s="30"/>
      <c r="M200" s="30"/>
      <c r="P200">
        <v>1</v>
      </c>
    </row>
    <row r="201" spans="1:16">
      <c r="A201" s="22">
        <v>200</v>
      </c>
      <c r="B201" s="30" t="s">
        <v>67</v>
      </c>
      <c r="C201" s="33" t="s">
        <v>2302</v>
      </c>
      <c r="D201" s="30" t="s">
        <v>479</v>
      </c>
      <c r="E201" s="30">
        <v>1</v>
      </c>
      <c r="F201" s="30"/>
      <c r="G201" s="30">
        <v>2005</v>
      </c>
      <c r="H201" s="30" t="s">
        <v>480</v>
      </c>
      <c r="I201" s="30" t="s">
        <v>71</v>
      </c>
      <c r="J201" s="30">
        <v>166</v>
      </c>
      <c r="K201" s="30" t="s">
        <v>371</v>
      </c>
      <c r="L201" s="30"/>
      <c r="M201" s="30"/>
      <c r="P201">
        <v>1</v>
      </c>
    </row>
    <row r="202" spans="1:16">
      <c r="A202" s="22">
        <v>201</v>
      </c>
      <c r="B202" s="30" t="s">
        <v>67</v>
      </c>
      <c r="C202" s="33" t="s">
        <v>2302</v>
      </c>
      <c r="D202" s="30" t="s">
        <v>481</v>
      </c>
      <c r="E202" s="30">
        <v>1</v>
      </c>
      <c r="F202" s="30"/>
      <c r="G202" s="30">
        <v>2005</v>
      </c>
      <c r="H202" s="33" t="s">
        <v>482</v>
      </c>
      <c r="I202" s="30" t="s">
        <v>71</v>
      </c>
      <c r="J202" s="30">
        <v>794</v>
      </c>
      <c r="K202" s="30" t="s">
        <v>371</v>
      </c>
      <c r="L202" s="30"/>
      <c r="M202" s="30"/>
      <c r="P202">
        <v>1</v>
      </c>
    </row>
    <row r="203" spans="1:16">
      <c r="A203" s="22">
        <v>202</v>
      </c>
      <c r="B203" s="30" t="s">
        <v>67</v>
      </c>
      <c r="C203" s="33" t="s">
        <v>2302</v>
      </c>
      <c r="D203" s="30" t="s">
        <v>483</v>
      </c>
      <c r="E203" s="30"/>
      <c r="F203" s="30">
        <v>1</v>
      </c>
      <c r="G203" s="30">
        <v>2004</v>
      </c>
      <c r="H203" s="30" t="s">
        <v>484</v>
      </c>
      <c r="I203" s="30" t="s">
        <v>71</v>
      </c>
      <c r="J203" s="30">
        <v>270</v>
      </c>
      <c r="K203" s="30" t="s">
        <v>371</v>
      </c>
      <c r="L203" s="30"/>
      <c r="M203" s="30"/>
      <c r="P203">
        <v>1</v>
      </c>
    </row>
    <row r="204" spans="1:16">
      <c r="A204" s="22">
        <v>203</v>
      </c>
      <c r="B204" s="30" t="s">
        <v>67</v>
      </c>
      <c r="C204" s="33" t="s">
        <v>2302</v>
      </c>
      <c r="D204" s="30" t="s">
        <v>485</v>
      </c>
      <c r="E204" s="30"/>
      <c r="F204" s="30">
        <v>1</v>
      </c>
      <c r="G204" s="30">
        <v>2004</v>
      </c>
      <c r="H204" s="30" t="s">
        <v>486</v>
      </c>
      <c r="I204" s="30" t="s">
        <v>71</v>
      </c>
      <c r="J204" s="30">
        <v>50</v>
      </c>
      <c r="K204" s="30" t="s">
        <v>371</v>
      </c>
      <c r="L204" s="30"/>
      <c r="M204" s="30"/>
      <c r="P204">
        <v>1</v>
      </c>
    </row>
    <row r="205" spans="1:16" hidden="1">
      <c r="A205" s="22">
        <v>204</v>
      </c>
      <c r="B205" s="30" t="s">
        <v>67</v>
      </c>
      <c r="C205" s="33" t="s">
        <v>743</v>
      </c>
      <c r="D205" s="30" t="s">
        <v>487</v>
      </c>
      <c r="E205" s="30">
        <v>1</v>
      </c>
      <c r="F205" s="30"/>
      <c r="G205" s="30">
        <v>2004</v>
      </c>
      <c r="H205" s="30" t="s">
        <v>488</v>
      </c>
      <c r="I205" s="30" t="s">
        <v>117</v>
      </c>
      <c r="J205" s="30">
        <v>79</v>
      </c>
      <c r="K205" s="30" t="s">
        <v>371</v>
      </c>
      <c r="L205" s="30"/>
      <c r="M205" s="30"/>
      <c r="P205">
        <v>1</v>
      </c>
    </row>
    <row r="206" spans="1:16">
      <c r="A206" s="22">
        <v>205</v>
      </c>
      <c r="B206" s="30" t="s">
        <v>67</v>
      </c>
      <c r="C206" s="33" t="s">
        <v>2302</v>
      </c>
      <c r="D206" s="30" t="s">
        <v>489</v>
      </c>
      <c r="E206" s="30">
        <v>1</v>
      </c>
      <c r="F206" s="30"/>
      <c r="G206" s="30">
        <v>2004</v>
      </c>
      <c r="H206" s="30" t="s">
        <v>490</v>
      </c>
      <c r="I206" s="30" t="s">
        <v>117</v>
      </c>
      <c r="J206" s="30">
        <v>77</v>
      </c>
      <c r="K206" s="30" t="s">
        <v>371</v>
      </c>
      <c r="L206" s="30"/>
      <c r="M206" s="30"/>
      <c r="P206">
        <v>1</v>
      </c>
    </row>
    <row r="207" spans="1:16" hidden="1">
      <c r="A207" s="22">
        <v>206</v>
      </c>
      <c r="B207" s="30" t="s">
        <v>67</v>
      </c>
      <c r="C207" s="33" t="s">
        <v>1262</v>
      </c>
      <c r="D207" s="30" t="s">
        <v>491</v>
      </c>
      <c r="E207" s="30">
        <v>1</v>
      </c>
      <c r="F207" s="30"/>
      <c r="G207" s="30">
        <v>2004</v>
      </c>
      <c r="H207" s="30" t="s">
        <v>492</v>
      </c>
      <c r="I207" s="30" t="s">
        <v>71</v>
      </c>
      <c r="J207" s="30">
        <v>205</v>
      </c>
      <c r="K207" s="30" t="s">
        <v>371</v>
      </c>
      <c r="L207" s="30"/>
      <c r="M207" s="30"/>
      <c r="P207">
        <v>1</v>
      </c>
    </row>
    <row r="208" spans="1:16" hidden="1">
      <c r="A208" s="22">
        <v>207</v>
      </c>
      <c r="B208" s="30" t="s">
        <v>67</v>
      </c>
      <c r="C208" s="33" t="s">
        <v>1262</v>
      </c>
      <c r="D208" s="30" t="s">
        <v>188</v>
      </c>
      <c r="E208" s="30"/>
      <c r="F208" s="30">
        <v>1</v>
      </c>
      <c r="G208" s="30">
        <v>2003</v>
      </c>
      <c r="H208" s="30" t="s">
        <v>493</v>
      </c>
      <c r="I208" s="30" t="s">
        <v>71</v>
      </c>
      <c r="J208" s="30">
        <v>274</v>
      </c>
      <c r="K208" s="30" t="s">
        <v>371</v>
      </c>
      <c r="L208" s="30"/>
      <c r="M208" s="30"/>
      <c r="P208">
        <v>1</v>
      </c>
    </row>
    <row r="209" spans="1:16">
      <c r="A209" s="22">
        <v>208</v>
      </c>
      <c r="B209" s="30" t="s">
        <v>67</v>
      </c>
      <c r="C209" s="33" t="s">
        <v>2302</v>
      </c>
      <c r="D209" s="30" t="s">
        <v>494</v>
      </c>
      <c r="E209" s="30"/>
      <c r="F209" s="30">
        <v>1</v>
      </c>
      <c r="G209" s="30">
        <v>2002</v>
      </c>
      <c r="H209" s="30" t="s">
        <v>495</v>
      </c>
      <c r="I209" s="30" t="s">
        <v>71</v>
      </c>
      <c r="J209" s="30">
        <v>193</v>
      </c>
      <c r="K209" s="30" t="s">
        <v>371</v>
      </c>
      <c r="L209" s="30"/>
      <c r="M209" s="30"/>
      <c r="P209">
        <v>1</v>
      </c>
    </row>
    <row r="210" spans="1:16" hidden="1">
      <c r="A210" s="22">
        <v>209</v>
      </c>
      <c r="B210" s="30" t="s">
        <v>67</v>
      </c>
      <c r="C210" s="33" t="s">
        <v>743</v>
      </c>
      <c r="D210" s="30" t="s">
        <v>496</v>
      </c>
      <c r="E210" s="30"/>
      <c r="F210" s="30">
        <v>1</v>
      </c>
      <c r="G210" s="30">
        <v>2002</v>
      </c>
      <c r="H210" s="30" t="s">
        <v>497</v>
      </c>
      <c r="I210" s="30" t="s">
        <v>71</v>
      </c>
      <c r="J210" s="30">
        <v>441</v>
      </c>
      <c r="K210" s="30" t="s">
        <v>371</v>
      </c>
      <c r="L210" s="30"/>
      <c r="M210" s="30"/>
      <c r="P210">
        <v>1</v>
      </c>
    </row>
    <row r="211" spans="1:16" hidden="1">
      <c r="A211" s="22">
        <v>210</v>
      </c>
      <c r="B211" s="30" t="s">
        <v>67</v>
      </c>
      <c r="C211" s="33" t="s">
        <v>1261</v>
      </c>
      <c r="D211" s="30" t="s">
        <v>498</v>
      </c>
      <c r="E211" s="30">
        <v>1</v>
      </c>
      <c r="F211" s="30"/>
      <c r="G211" s="30">
        <v>2002</v>
      </c>
      <c r="H211" s="30" t="s">
        <v>499</v>
      </c>
      <c r="I211" s="30" t="s">
        <v>71</v>
      </c>
      <c r="J211" s="30">
        <v>357</v>
      </c>
      <c r="K211" s="30" t="s">
        <v>371</v>
      </c>
      <c r="L211" s="30"/>
      <c r="M211" s="30"/>
      <c r="P211">
        <v>1</v>
      </c>
    </row>
    <row r="212" spans="1:16" hidden="1">
      <c r="A212" s="22">
        <v>211</v>
      </c>
      <c r="B212" s="30" t="s">
        <v>67</v>
      </c>
      <c r="C212" s="33" t="s">
        <v>1262</v>
      </c>
      <c r="D212" s="30" t="s">
        <v>201</v>
      </c>
      <c r="E212" s="30">
        <v>1</v>
      </c>
      <c r="F212" s="30"/>
      <c r="G212" s="30">
        <v>2002</v>
      </c>
      <c r="H212" s="30" t="s">
        <v>500</v>
      </c>
      <c r="I212" s="30" t="s">
        <v>501</v>
      </c>
      <c r="J212" s="30">
        <v>558</v>
      </c>
      <c r="K212" s="30" t="s">
        <v>371</v>
      </c>
      <c r="L212" s="30"/>
      <c r="M212" s="30"/>
      <c r="P212">
        <v>1</v>
      </c>
    </row>
    <row r="213" spans="1:16" hidden="1">
      <c r="A213" s="22">
        <v>212</v>
      </c>
      <c r="B213" s="30" t="s">
        <v>67</v>
      </c>
      <c r="C213" s="33" t="s">
        <v>1262</v>
      </c>
      <c r="D213" s="30" t="s">
        <v>502</v>
      </c>
      <c r="E213" s="30">
        <v>1</v>
      </c>
      <c r="F213" s="30"/>
      <c r="G213" s="30">
        <v>2002</v>
      </c>
      <c r="H213" s="30" t="s">
        <v>503</v>
      </c>
      <c r="I213" s="30" t="s">
        <v>71</v>
      </c>
      <c r="J213" s="30">
        <v>305</v>
      </c>
      <c r="K213" s="30" t="s">
        <v>371</v>
      </c>
      <c r="L213" s="30"/>
      <c r="M213" s="30"/>
      <c r="P213">
        <v>1</v>
      </c>
    </row>
    <row r="214" spans="1:16" hidden="1">
      <c r="A214" s="22">
        <v>213</v>
      </c>
      <c r="B214" s="30" t="s">
        <v>67</v>
      </c>
      <c r="C214" s="33" t="s">
        <v>1262</v>
      </c>
      <c r="D214" s="30" t="s">
        <v>504</v>
      </c>
      <c r="E214" s="30">
        <v>1</v>
      </c>
      <c r="F214" s="30"/>
      <c r="G214" s="30">
        <v>2001</v>
      </c>
      <c r="H214" s="30" t="s">
        <v>505</v>
      </c>
      <c r="I214" s="30" t="s">
        <v>71</v>
      </c>
      <c r="J214" s="30">
        <v>165</v>
      </c>
      <c r="K214" s="30" t="s">
        <v>371</v>
      </c>
      <c r="L214" s="30"/>
      <c r="M214" s="30"/>
      <c r="P214">
        <v>1</v>
      </c>
    </row>
    <row r="215" spans="1:16" hidden="1">
      <c r="A215" s="22">
        <v>214</v>
      </c>
      <c r="B215" s="30" t="s">
        <v>67</v>
      </c>
      <c r="C215" s="33" t="s">
        <v>1262</v>
      </c>
      <c r="D215" s="30" t="s">
        <v>506</v>
      </c>
      <c r="E215" s="30"/>
      <c r="F215" s="30">
        <v>1</v>
      </c>
      <c r="G215" s="30">
        <v>2001</v>
      </c>
      <c r="H215" s="30" t="s">
        <v>507</v>
      </c>
      <c r="I215" s="30" t="s">
        <v>508</v>
      </c>
      <c r="J215" s="30">
        <v>227</v>
      </c>
      <c r="K215" s="30" t="s">
        <v>371</v>
      </c>
      <c r="L215" s="30"/>
      <c r="M215" s="30"/>
      <c r="P215">
        <v>1</v>
      </c>
    </row>
    <row r="216" spans="1:16">
      <c r="A216" s="22">
        <v>215</v>
      </c>
      <c r="B216" s="30" t="s">
        <v>67</v>
      </c>
      <c r="C216" s="33" t="s">
        <v>2302</v>
      </c>
      <c r="D216" s="30" t="s">
        <v>164</v>
      </c>
      <c r="E216" s="30">
        <v>1</v>
      </c>
      <c r="F216" s="30"/>
      <c r="G216" s="30">
        <v>2001</v>
      </c>
      <c r="H216" s="30" t="s">
        <v>509</v>
      </c>
      <c r="I216" s="30" t="s">
        <v>74</v>
      </c>
      <c r="J216" s="30">
        <v>534</v>
      </c>
      <c r="K216" s="30" t="s">
        <v>371</v>
      </c>
      <c r="L216" s="30"/>
      <c r="M216" s="30"/>
      <c r="P216">
        <v>1</v>
      </c>
    </row>
    <row r="217" spans="1:16">
      <c r="A217" s="22">
        <v>216</v>
      </c>
      <c r="B217" s="30" t="s">
        <v>67</v>
      </c>
      <c r="C217" s="33" t="s">
        <v>2302</v>
      </c>
      <c r="D217" s="30" t="s">
        <v>510</v>
      </c>
      <c r="E217" s="30">
        <v>1</v>
      </c>
      <c r="F217" s="30"/>
      <c r="G217" s="30">
        <v>2001</v>
      </c>
      <c r="H217" s="30" t="s">
        <v>511</v>
      </c>
      <c r="I217" s="30" t="s">
        <v>512</v>
      </c>
      <c r="J217" s="30">
        <v>371</v>
      </c>
      <c r="K217" s="30" t="s">
        <v>371</v>
      </c>
      <c r="L217" s="30"/>
      <c r="M217" s="30"/>
      <c r="P217">
        <v>1</v>
      </c>
    </row>
    <row r="218" spans="1:16" hidden="1">
      <c r="A218" s="22">
        <v>217</v>
      </c>
      <c r="B218" s="30" t="s">
        <v>67</v>
      </c>
      <c r="C218" s="33" t="s">
        <v>1261</v>
      </c>
      <c r="D218" s="30" t="s">
        <v>513</v>
      </c>
      <c r="E218" s="30">
        <v>1</v>
      </c>
      <c r="F218" s="30"/>
      <c r="G218" s="30">
        <v>2001</v>
      </c>
      <c r="H218" s="30" t="s">
        <v>514</v>
      </c>
      <c r="I218" s="30" t="s">
        <v>71</v>
      </c>
      <c r="J218" s="30">
        <v>174</v>
      </c>
      <c r="K218" s="30" t="s">
        <v>371</v>
      </c>
      <c r="L218" s="30"/>
      <c r="M218" s="30"/>
      <c r="P218">
        <v>1</v>
      </c>
    </row>
    <row r="219" spans="1:16" hidden="1">
      <c r="A219" s="22">
        <v>218</v>
      </c>
      <c r="B219" s="30" t="s">
        <v>67</v>
      </c>
      <c r="C219" s="33" t="s">
        <v>1262</v>
      </c>
      <c r="D219" s="30" t="s">
        <v>515</v>
      </c>
      <c r="E219" s="30">
        <v>1</v>
      </c>
      <c r="F219" s="30"/>
      <c r="G219" s="30">
        <v>2001</v>
      </c>
      <c r="H219" s="30" t="s">
        <v>516</v>
      </c>
      <c r="I219" s="30" t="s">
        <v>117</v>
      </c>
      <c r="J219" s="30">
        <v>67</v>
      </c>
      <c r="K219" s="30" t="s">
        <v>371</v>
      </c>
      <c r="L219" s="30"/>
      <c r="M219" s="30"/>
      <c r="P219">
        <v>1</v>
      </c>
    </row>
    <row r="220" spans="1:16" hidden="1">
      <c r="A220" s="22">
        <v>219</v>
      </c>
      <c r="B220" s="30" t="s">
        <v>67</v>
      </c>
      <c r="C220" s="33" t="s">
        <v>1262</v>
      </c>
      <c r="D220" s="30" t="s">
        <v>515</v>
      </c>
      <c r="E220" s="30">
        <v>1</v>
      </c>
      <c r="F220" s="30"/>
      <c r="G220" s="30">
        <v>2001</v>
      </c>
      <c r="H220" s="30" t="s">
        <v>517</v>
      </c>
      <c r="I220" s="30" t="s">
        <v>117</v>
      </c>
      <c r="J220" s="30">
        <v>71</v>
      </c>
      <c r="K220" s="30" t="s">
        <v>371</v>
      </c>
      <c r="L220" s="30"/>
      <c r="M220" s="30"/>
      <c r="P220">
        <v>1</v>
      </c>
    </row>
    <row r="221" spans="1:16">
      <c r="A221" s="22">
        <v>220</v>
      </c>
      <c r="B221" s="30" t="s">
        <v>67</v>
      </c>
      <c r="C221" s="33" t="s">
        <v>2302</v>
      </c>
      <c r="D221" s="30" t="s">
        <v>518</v>
      </c>
      <c r="E221" s="30"/>
      <c r="F221" s="30">
        <v>1</v>
      </c>
      <c r="G221" s="30">
        <v>2000</v>
      </c>
      <c r="H221" s="30" t="s">
        <v>519</v>
      </c>
      <c r="I221" s="30" t="s">
        <v>71</v>
      </c>
      <c r="J221" s="30">
        <v>381</v>
      </c>
      <c r="K221" s="30" t="s">
        <v>371</v>
      </c>
      <c r="L221" s="30"/>
      <c r="M221" s="30"/>
      <c r="P221">
        <v>1</v>
      </c>
    </row>
    <row r="222" spans="1:16" hidden="1">
      <c r="A222" s="22">
        <v>221</v>
      </c>
      <c r="B222" s="30" t="s">
        <v>67</v>
      </c>
      <c r="C222" s="33" t="s">
        <v>1262</v>
      </c>
      <c r="D222" s="30" t="s">
        <v>520</v>
      </c>
      <c r="E222" s="30">
        <v>1</v>
      </c>
      <c r="F222" s="30"/>
      <c r="G222" s="30">
        <v>2000</v>
      </c>
      <c r="H222" s="30" t="s">
        <v>521</v>
      </c>
      <c r="I222" s="30" t="s">
        <v>71</v>
      </c>
      <c r="J222" s="30">
        <v>428</v>
      </c>
      <c r="K222" s="30" t="s">
        <v>371</v>
      </c>
      <c r="L222" s="30"/>
      <c r="M222" s="30"/>
      <c r="P222">
        <v>1</v>
      </c>
    </row>
    <row r="223" spans="1:16" hidden="1">
      <c r="A223" s="22">
        <v>222</v>
      </c>
      <c r="B223" s="22" t="s">
        <v>731</v>
      </c>
      <c r="C223" s="33" t="s">
        <v>1262</v>
      </c>
      <c r="D223" s="22" t="s">
        <v>732</v>
      </c>
      <c r="E223" s="22">
        <v>1</v>
      </c>
      <c r="F223" s="22"/>
      <c r="G223" s="22">
        <v>1984</v>
      </c>
      <c r="H223" s="22" t="s">
        <v>733</v>
      </c>
      <c r="I223" s="22" t="s">
        <v>734</v>
      </c>
      <c r="J223" s="36">
        <v>311</v>
      </c>
      <c r="K223" s="22"/>
      <c r="L223" s="37" t="s">
        <v>735</v>
      </c>
      <c r="M223" s="22"/>
      <c r="P223">
        <v>1</v>
      </c>
    </row>
    <row r="224" spans="1:16" hidden="1">
      <c r="A224" s="22">
        <v>223</v>
      </c>
      <c r="B224" s="22" t="s">
        <v>731</v>
      </c>
      <c r="C224" s="33" t="s">
        <v>1261</v>
      </c>
      <c r="D224" s="22" t="s">
        <v>736</v>
      </c>
      <c r="E224" s="22"/>
      <c r="F224" s="22"/>
      <c r="G224" s="22">
        <v>1990</v>
      </c>
      <c r="H224" s="22" t="s">
        <v>737</v>
      </c>
      <c r="I224" s="22" t="s">
        <v>734</v>
      </c>
      <c r="J224" s="36">
        <v>114</v>
      </c>
      <c r="K224" s="22"/>
      <c r="L224" s="22"/>
      <c r="M224" s="22"/>
      <c r="P224">
        <v>1</v>
      </c>
    </row>
    <row r="225" spans="1:16" hidden="1">
      <c r="A225" s="22">
        <v>224</v>
      </c>
      <c r="B225" s="22" t="s">
        <v>731</v>
      </c>
      <c r="C225" s="33" t="s">
        <v>1262</v>
      </c>
      <c r="D225" s="22" t="s">
        <v>738</v>
      </c>
      <c r="E225" s="22">
        <v>1</v>
      </c>
      <c r="F225" s="22"/>
      <c r="G225" s="22">
        <v>1983</v>
      </c>
      <c r="H225" s="22" t="s">
        <v>739</v>
      </c>
      <c r="I225" s="22" t="s">
        <v>740</v>
      </c>
      <c r="J225" s="36">
        <v>83</v>
      </c>
      <c r="K225" s="22"/>
      <c r="L225" s="22"/>
      <c r="M225" s="22"/>
      <c r="P225">
        <v>1</v>
      </c>
    </row>
    <row r="226" spans="1:16" hidden="1">
      <c r="A226" s="22">
        <v>225</v>
      </c>
      <c r="B226" s="22" t="s">
        <v>731</v>
      </c>
      <c r="C226" s="33" t="s">
        <v>1261</v>
      </c>
      <c r="D226" s="22" t="s">
        <v>741</v>
      </c>
      <c r="E226" s="22">
        <v>1</v>
      </c>
      <c r="F226" s="22"/>
      <c r="G226" s="22">
        <v>1984</v>
      </c>
      <c r="H226" s="22" t="s">
        <v>742</v>
      </c>
      <c r="I226" s="22" t="s">
        <v>740</v>
      </c>
      <c r="J226" s="36">
        <v>35</v>
      </c>
      <c r="K226" s="22"/>
      <c r="L226" s="22"/>
      <c r="M226" s="22"/>
      <c r="P226">
        <v>1</v>
      </c>
    </row>
    <row r="227" spans="1:16" hidden="1">
      <c r="A227" s="22">
        <v>226</v>
      </c>
      <c r="B227" s="22" t="s">
        <v>731</v>
      </c>
      <c r="C227" s="33" t="s">
        <v>743</v>
      </c>
      <c r="D227" s="22" t="s">
        <v>744</v>
      </c>
      <c r="E227" s="22"/>
      <c r="F227" s="22">
        <v>1</v>
      </c>
      <c r="G227" s="22">
        <v>2013</v>
      </c>
      <c r="H227" s="22" t="s">
        <v>745</v>
      </c>
      <c r="I227" s="22" t="s">
        <v>740</v>
      </c>
      <c r="J227" s="36">
        <v>174</v>
      </c>
      <c r="K227" s="22"/>
      <c r="L227" s="38" t="s">
        <v>746</v>
      </c>
      <c r="M227" s="22"/>
      <c r="P227">
        <v>1</v>
      </c>
    </row>
    <row r="228" spans="1:16">
      <c r="A228" s="22">
        <v>227</v>
      </c>
      <c r="B228" s="22" t="s">
        <v>731</v>
      </c>
      <c r="C228" s="33" t="s">
        <v>2302</v>
      </c>
      <c r="D228" s="22" t="s">
        <v>747</v>
      </c>
      <c r="E228" s="22"/>
      <c r="F228" s="22">
        <v>1</v>
      </c>
      <c r="G228" s="22">
        <v>2005</v>
      </c>
      <c r="H228" s="22" t="s">
        <v>748</v>
      </c>
      <c r="I228" s="22" t="s">
        <v>740</v>
      </c>
      <c r="J228" s="36">
        <v>107</v>
      </c>
      <c r="K228" s="22"/>
      <c r="L228" s="39" t="s">
        <v>749</v>
      </c>
      <c r="M228" s="22"/>
      <c r="P228">
        <v>1</v>
      </c>
    </row>
    <row r="229" spans="1:16" hidden="1">
      <c r="A229" s="22">
        <v>228</v>
      </c>
      <c r="B229" s="22" t="s">
        <v>731</v>
      </c>
      <c r="C229" s="33" t="s">
        <v>1262</v>
      </c>
      <c r="D229" s="22" t="s">
        <v>738</v>
      </c>
      <c r="E229" s="22">
        <v>1</v>
      </c>
      <c r="F229" s="22"/>
      <c r="G229" s="22">
        <v>1990</v>
      </c>
      <c r="H229" s="22" t="s">
        <v>750</v>
      </c>
      <c r="I229" s="22" t="s">
        <v>740</v>
      </c>
      <c r="J229" s="36">
        <v>175</v>
      </c>
      <c r="K229" s="22"/>
      <c r="L229" s="38"/>
      <c r="M229" s="22"/>
      <c r="P229">
        <v>1</v>
      </c>
    </row>
    <row r="230" spans="1:16" hidden="1">
      <c r="A230" s="22">
        <v>229</v>
      </c>
      <c r="B230" s="22" t="s">
        <v>731</v>
      </c>
      <c r="C230" s="33" t="s">
        <v>1262</v>
      </c>
      <c r="D230" s="22" t="s">
        <v>751</v>
      </c>
      <c r="E230" s="22">
        <v>1</v>
      </c>
      <c r="F230" s="22"/>
      <c r="G230" s="22">
        <v>2016</v>
      </c>
      <c r="H230" s="22" t="s">
        <v>752</v>
      </c>
      <c r="I230" s="22" t="s">
        <v>734</v>
      </c>
      <c r="J230" s="36">
        <v>310</v>
      </c>
      <c r="K230" s="22"/>
      <c r="L230" s="37" t="s">
        <v>753</v>
      </c>
      <c r="M230" s="22"/>
      <c r="P230">
        <v>1</v>
      </c>
    </row>
    <row r="231" spans="1:16" hidden="1">
      <c r="A231" s="22">
        <v>230</v>
      </c>
      <c r="B231" s="22" t="s">
        <v>731</v>
      </c>
      <c r="C231" s="33" t="s">
        <v>1261</v>
      </c>
      <c r="D231" s="22" t="s">
        <v>754</v>
      </c>
      <c r="E231" s="22">
        <v>1</v>
      </c>
      <c r="F231" s="22"/>
      <c r="G231" s="22">
        <v>2013</v>
      </c>
      <c r="H231" s="22" t="s">
        <v>755</v>
      </c>
      <c r="I231" s="22" t="s">
        <v>734</v>
      </c>
      <c r="J231" s="36" t="s">
        <v>756</v>
      </c>
      <c r="K231" s="22"/>
      <c r="L231" s="38"/>
      <c r="M231" s="22"/>
      <c r="P231">
        <v>1</v>
      </c>
    </row>
    <row r="232" spans="1:16" hidden="1">
      <c r="A232" s="22">
        <v>231</v>
      </c>
      <c r="B232" s="22" t="s">
        <v>731</v>
      </c>
      <c r="C232" s="33" t="s">
        <v>743</v>
      </c>
      <c r="D232" s="22" t="s">
        <v>757</v>
      </c>
      <c r="E232" s="22">
        <v>1</v>
      </c>
      <c r="F232" s="22"/>
      <c r="G232" s="22">
        <v>2012</v>
      </c>
      <c r="H232" s="22" t="s">
        <v>758</v>
      </c>
      <c r="I232" s="22" t="s">
        <v>734</v>
      </c>
      <c r="J232" s="36">
        <v>366</v>
      </c>
      <c r="K232" s="22"/>
      <c r="L232" s="37" t="s">
        <v>759</v>
      </c>
      <c r="M232" s="22"/>
      <c r="P232">
        <v>1</v>
      </c>
    </row>
    <row r="233" spans="1:16" hidden="1">
      <c r="A233" s="22">
        <v>232</v>
      </c>
      <c r="B233" s="22" t="s">
        <v>731</v>
      </c>
      <c r="C233" s="33" t="s">
        <v>743</v>
      </c>
      <c r="D233" s="22" t="s">
        <v>760</v>
      </c>
      <c r="E233" s="22"/>
      <c r="F233" s="22">
        <v>1</v>
      </c>
      <c r="G233" s="22">
        <v>2012</v>
      </c>
      <c r="H233" s="22" t="s">
        <v>761</v>
      </c>
      <c r="I233" s="22" t="s">
        <v>734</v>
      </c>
      <c r="J233" s="36">
        <v>139</v>
      </c>
      <c r="K233" s="22"/>
      <c r="L233" s="37" t="s">
        <v>762</v>
      </c>
      <c r="M233" s="22"/>
      <c r="P233">
        <v>1</v>
      </c>
    </row>
    <row r="234" spans="1:16" hidden="1">
      <c r="A234" s="22">
        <v>233</v>
      </c>
      <c r="B234" s="22" t="s">
        <v>731</v>
      </c>
      <c r="C234" s="33" t="s">
        <v>1261</v>
      </c>
      <c r="D234" s="22" t="s">
        <v>763</v>
      </c>
      <c r="E234" s="22"/>
      <c r="F234" s="22">
        <v>3</v>
      </c>
      <c r="G234" s="22">
        <v>2009</v>
      </c>
      <c r="H234" s="22" t="s">
        <v>764</v>
      </c>
      <c r="I234" s="22" t="s">
        <v>734</v>
      </c>
      <c r="J234" s="36">
        <v>254</v>
      </c>
      <c r="K234" s="22"/>
      <c r="L234" s="37" t="s">
        <v>765</v>
      </c>
      <c r="M234" s="22"/>
      <c r="P234">
        <v>1</v>
      </c>
    </row>
    <row r="235" spans="1:16" hidden="1">
      <c r="A235" s="22">
        <v>234</v>
      </c>
      <c r="B235" s="22" t="s">
        <v>731</v>
      </c>
      <c r="C235" s="33" t="s">
        <v>1261</v>
      </c>
      <c r="D235" s="22" t="s">
        <v>751</v>
      </c>
      <c r="E235" s="22">
        <v>1</v>
      </c>
      <c r="F235" s="22"/>
      <c r="G235" s="22">
        <v>2008</v>
      </c>
      <c r="H235" s="22" t="s">
        <v>766</v>
      </c>
      <c r="I235" s="22" t="s">
        <v>734</v>
      </c>
      <c r="J235" s="36">
        <v>477</v>
      </c>
      <c r="K235" s="22"/>
      <c r="L235" s="37" t="s">
        <v>767</v>
      </c>
      <c r="M235" s="22"/>
      <c r="P235">
        <v>1</v>
      </c>
    </row>
    <row r="236" spans="1:16" hidden="1">
      <c r="A236" s="22">
        <v>235</v>
      </c>
      <c r="B236" s="22" t="s">
        <v>731</v>
      </c>
      <c r="C236" s="33" t="s">
        <v>743</v>
      </c>
      <c r="D236" s="22" t="s">
        <v>768</v>
      </c>
      <c r="E236" s="22">
        <v>1</v>
      </c>
      <c r="F236" s="22"/>
      <c r="G236" s="22">
        <v>2011</v>
      </c>
      <c r="H236" s="22" t="s">
        <v>769</v>
      </c>
      <c r="I236" s="22" t="s">
        <v>734</v>
      </c>
      <c r="J236" s="36">
        <v>204</v>
      </c>
      <c r="K236" s="22"/>
      <c r="L236" s="37" t="s">
        <v>770</v>
      </c>
      <c r="M236" s="22"/>
      <c r="P236">
        <v>1</v>
      </c>
    </row>
    <row r="237" spans="1:16" hidden="1">
      <c r="A237" s="22">
        <v>236</v>
      </c>
      <c r="B237" s="22" t="s">
        <v>731</v>
      </c>
      <c r="C237" s="33" t="s">
        <v>743</v>
      </c>
      <c r="D237" s="22" t="s">
        <v>772</v>
      </c>
      <c r="E237" s="22">
        <v>1</v>
      </c>
      <c r="F237" s="22"/>
      <c r="G237" s="22">
        <v>2003</v>
      </c>
      <c r="H237" s="22" t="s">
        <v>773</v>
      </c>
      <c r="I237" s="22" t="s">
        <v>734</v>
      </c>
      <c r="J237" s="36">
        <v>170</v>
      </c>
      <c r="K237" s="22"/>
      <c r="L237" s="37" t="s">
        <v>774</v>
      </c>
      <c r="M237" s="22"/>
      <c r="P237">
        <v>1</v>
      </c>
    </row>
    <row r="238" spans="1:16" hidden="1">
      <c r="A238" s="22">
        <v>237</v>
      </c>
      <c r="B238" s="22" t="s">
        <v>731</v>
      </c>
      <c r="C238" s="33" t="s">
        <v>1262</v>
      </c>
      <c r="D238" s="22" t="s">
        <v>775</v>
      </c>
      <c r="E238" s="22">
        <v>2</v>
      </c>
      <c r="F238" s="22"/>
      <c r="G238" s="22">
        <v>1983</v>
      </c>
      <c r="H238" s="22" t="s">
        <v>776</v>
      </c>
      <c r="I238" s="22" t="s">
        <v>734</v>
      </c>
      <c r="J238" s="36">
        <v>45</v>
      </c>
      <c r="K238" s="22"/>
      <c r="L238" s="37" t="s">
        <v>777</v>
      </c>
      <c r="M238" s="22"/>
      <c r="P238">
        <v>1</v>
      </c>
    </row>
    <row r="239" spans="1:16" hidden="1">
      <c r="A239" s="22">
        <v>238</v>
      </c>
      <c r="B239" s="22" t="s">
        <v>731</v>
      </c>
      <c r="C239" s="33" t="s">
        <v>743</v>
      </c>
      <c r="D239" s="22" t="s">
        <v>778</v>
      </c>
      <c r="E239" s="22">
        <v>1</v>
      </c>
      <c r="F239" s="22"/>
      <c r="G239" s="22">
        <v>2003</v>
      </c>
      <c r="H239" s="22" t="s">
        <v>779</v>
      </c>
      <c r="I239" s="22" t="s">
        <v>734</v>
      </c>
      <c r="J239" s="36">
        <v>205</v>
      </c>
      <c r="K239" s="22"/>
      <c r="L239" s="37" t="s">
        <v>780</v>
      </c>
      <c r="M239" s="22"/>
      <c r="P239">
        <v>1</v>
      </c>
    </row>
    <row r="240" spans="1:16">
      <c r="A240" s="22">
        <v>239</v>
      </c>
      <c r="B240" s="40" t="s">
        <v>1121</v>
      </c>
      <c r="C240" s="33" t="s">
        <v>2302</v>
      </c>
      <c r="D240" s="40" t="s">
        <v>1263</v>
      </c>
      <c r="E240" s="40">
        <v>1</v>
      </c>
      <c r="F240" s="40"/>
      <c r="G240" s="41">
        <v>2012</v>
      </c>
      <c r="H240" s="40" t="s">
        <v>1264</v>
      </c>
      <c r="I240" s="40"/>
      <c r="J240" s="40" t="s">
        <v>1265</v>
      </c>
      <c r="K240" s="41">
        <v>397</v>
      </c>
      <c r="L240" s="68"/>
      <c r="M240" s="42"/>
      <c r="P240">
        <v>1</v>
      </c>
    </row>
    <row r="241" spans="1:17" hidden="1">
      <c r="A241" s="22">
        <v>240</v>
      </c>
      <c r="B241" s="40" t="s">
        <v>1121</v>
      </c>
      <c r="C241" s="33" t="s">
        <v>743</v>
      </c>
      <c r="D241" s="40" t="s">
        <v>1266</v>
      </c>
      <c r="E241" s="40">
        <v>2</v>
      </c>
      <c r="F241" s="40"/>
      <c r="G241" s="41">
        <v>2006</v>
      </c>
      <c r="H241" s="40" t="s">
        <v>1267</v>
      </c>
      <c r="I241" s="40"/>
      <c r="J241" s="40" t="s">
        <v>1265</v>
      </c>
      <c r="K241" s="41">
        <v>178</v>
      </c>
      <c r="L241" s="68"/>
      <c r="M241" s="42"/>
      <c r="P241">
        <v>1</v>
      </c>
    </row>
    <row r="242" spans="1:17">
      <c r="A242" s="22">
        <v>241</v>
      </c>
      <c r="B242" s="40" t="s">
        <v>1121</v>
      </c>
      <c r="C242" s="33" t="s">
        <v>2302</v>
      </c>
      <c r="D242" s="40" t="s">
        <v>1268</v>
      </c>
      <c r="E242" s="40">
        <v>1</v>
      </c>
      <c r="F242" s="40"/>
      <c r="G242" s="41">
        <v>2014</v>
      </c>
      <c r="H242" s="40" t="s">
        <v>1269</v>
      </c>
      <c r="I242" s="40"/>
      <c r="J242" s="40" t="s">
        <v>1265</v>
      </c>
      <c r="K242" s="41">
        <v>291</v>
      </c>
      <c r="L242" s="68"/>
      <c r="M242" s="42"/>
      <c r="N242" s="27"/>
      <c r="O242" s="27"/>
      <c r="P242" s="24">
        <v>1</v>
      </c>
    </row>
    <row r="243" spans="1:17" hidden="1">
      <c r="A243" s="22">
        <v>242</v>
      </c>
      <c r="B243" s="40" t="s">
        <v>1121</v>
      </c>
      <c r="C243" s="33" t="s">
        <v>1261</v>
      </c>
      <c r="D243" s="40" t="s">
        <v>1270</v>
      </c>
      <c r="E243" s="40"/>
      <c r="F243" s="40">
        <v>1</v>
      </c>
      <c r="G243" s="41">
        <v>2016</v>
      </c>
      <c r="H243" s="40" t="s">
        <v>1271</v>
      </c>
      <c r="I243" s="40"/>
      <c r="J243" s="40" t="s">
        <v>1272</v>
      </c>
      <c r="K243" s="41">
        <v>268</v>
      </c>
      <c r="L243" s="68"/>
      <c r="M243" s="42"/>
      <c r="N243" s="27"/>
      <c r="O243" s="27"/>
      <c r="P243" s="26">
        <v>1</v>
      </c>
    </row>
    <row r="244" spans="1:17">
      <c r="A244" s="22">
        <v>243</v>
      </c>
      <c r="B244" s="40" t="s">
        <v>1121</v>
      </c>
      <c r="C244" s="33" t="s">
        <v>2302</v>
      </c>
      <c r="D244" s="40" t="s">
        <v>1273</v>
      </c>
      <c r="E244" s="40">
        <v>1</v>
      </c>
      <c r="F244" s="40"/>
      <c r="G244" s="41">
        <v>2014</v>
      </c>
      <c r="H244" s="40" t="s">
        <v>1274</v>
      </c>
      <c r="I244" s="40"/>
      <c r="J244" s="40" t="s">
        <v>1275</v>
      </c>
      <c r="K244" s="41">
        <v>185</v>
      </c>
      <c r="L244" s="68"/>
      <c r="M244" s="42"/>
      <c r="N244" s="27"/>
      <c r="O244" s="27"/>
      <c r="P244" s="26">
        <v>1</v>
      </c>
    </row>
    <row r="245" spans="1:17" hidden="1">
      <c r="A245" s="22">
        <v>244</v>
      </c>
      <c r="B245" s="40" t="s">
        <v>1121</v>
      </c>
      <c r="C245" s="33" t="s">
        <v>743</v>
      </c>
      <c r="D245" s="40" t="s">
        <v>1276</v>
      </c>
      <c r="E245" s="40">
        <v>1</v>
      </c>
      <c r="F245" s="40"/>
      <c r="G245" s="41">
        <v>2015</v>
      </c>
      <c r="H245" s="40" t="s">
        <v>1277</v>
      </c>
      <c r="I245" s="40"/>
      <c r="J245" s="40" t="s">
        <v>1278</v>
      </c>
      <c r="K245" s="41">
        <v>230</v>
      </c>
      <c r="L245" s="68"/>
      <c r="M245" s="42"/>
      <c r="N245" s="27"/>
      <c r="O245" s="27"/>
      <c r="P245" s="26">
        <v>1</v>
      </c>
    </row>
    <row r="246" spans="1:17" hidden="1">
      <c r="A246" s="22">
        <v>245</v>
      </c>
      <c r="B246" s="40" t="s">
        <v>1121</v>
      </c>
      <c r="C246" s="33" t="s">
        <v>1262</v>
      </c>
      <c r="D246" s="40" t="s">
        <v>1279</v>
      </c>
      <c r="E246" s="40">
        <v>1</v>
      </c>
      <c r="F246" s="40"/>
      <c r="G246" s="41">
        <v>2014</v>
      </c>
      <c r="H246" s="40" t="s">
        <v>1280</v>
      </c>
      <c r="I246" s="40"/>
      <c r="J246" s="40" t="s">
        <v>1278</v>
      </c>
      <c r="K246" s="41">
        <v>259</v>
      </c>
      <c r="L246" s="68"/>
      <c r="M246" s="42"/>
      <c r="N246" s="27"/>
      <c r="O246" s="27"/>
      <c r="P246" s="26">
        <v>1</v>
      </c>
    </row>
    <row r="247" spans="1:17" hidden="1">
      <c r="A247" s="22">
        <v>246</v>
      </c>
      <c r="B247" s="40" t="s">
        <v>1121</v>
      </c>
      <c r="C247" s="33" t="s">
        <v>743</v>
      </c>
      <c r="D247" s="40" t="s">
        <v>1281</v>
      </c>
      <c r="E247" s="40">
        <v>1</v>
      </c>
      <c r="F247" s="40"/>
      <c r="G247" s="41">
        <v>1984</v>
      </c>
      <c r="H247" s="40" t="s">
        <v>1282</v>
      </c>
      <c r="I247" s="40"/>
      <c r="J247" s="40" t="s">
        <v>1283</v>
      </c>
      <c r="K247" s="41">
        <v>194</v>
      </c>
      <c r="L247" s="68"/>
      <c r="M247" s="42"/>
      <c r="N247" s="27"/>
      <c r="O247" s="27"/>
      <c r="P247" s="24"/>
    </row>
    <row r="248" spans="1:17" hidden="1">
      <c r="A248" s="22">
        <v>247</v>
      </c>
      <c r="B248" s="40" t="s">
        <v>1121</v>
      </c>
      <c r="C248" s="33" t="s">
        <v>743</v>
      </c>
      <c r="D248" s="40" t="s">
        <v>1284</v>
      </c>
      <c r="E248" s="40">
        <v>1</v>
      </c>
      <c r="F248" s="40"/>
      <c r="G248" s="41">
        <v>2014</v>
      </c>
      <c r="H248" s="40" t="s">
        <v>1285</v>
      </c>
      <c r="I248" s="40"/>
      <c r="J248" s="40" t="s">
        <v>1286</v>
      </c>
      <c r="K248" s="41">
        <v>37</v>
      </c>
      <c r="L248" s="68"/>
      <c r="M248" s="42"/>
      <c r="N248" s="27"/>
      <c r="O248" s="27"/>
      <c r="P248" s="26">
        <v>1</v>
      </c>
    </row>
    <row r="249" spans="1:17" hidden="1">
      <c r="A249" s="22">
        <v>248</v>
      </c>
      <c r="B249" s="40" t="s">
        <v>1121</v>
      </c>
      <c r="C249" s="33" t="s">
        <v>743</v>
      </c>
      <c r="D249" s="40" t="s">
        <v>1287</v>
      </c>
      <c r="E249" s="40">
        <v>1</v>
      </c>
      <c r="F249" s="40"/>
      <c r="G249" s="41">
        <v>2014</v>
      </c>
      <c r="H249" s="40" t="s">
        <v>1288</v>
      </c>
      <c r="I249" s="40"/>
      <c r="J249" s="40" t="s">
        <v>1286</v>
      </c>
      <c r="K249" s="41">
        <v>57</v>
      </c>
      <c r="L249" s="68"/>
      <c r="M249" s="42"/>
      <c r="N249" s="27"/>
      <c r="O249" s="27"/>
      <c r="P249" s="26">
        <v>1</v>
      </c>
    </row>
    <row r="250" spans="1:17" hidden="1">
      <c r="A250" s="22">
        <v>249</v>
      </c>
      <c r="B250" s="22" t="s">
        <v>877</v>
      </c>
      <c r="C250" s="22" t="s">
        <v>1261</v>
      </c>
      <c r="D250" s="22" t="s">
        <v>885</v>
      </c>
      <c r="E250" s="22">
        <v>1</v>
      </c>
      <c r="F250" s="22">
        <v>1</v>
      </c>
      <c r="G250" s="22">
        <v>2007</v>
      </c>
      <c r="H250" s="22" t="s">
        <v>886</v>
      </c>
      <c r="I250" s="22" t="s">
        <v>887</v>
      </c>
      <c r="J250" s="22">
        <v>231</v>
      </c>
      <c r="K250" s="22"/>
      <c r="L250" s="22"/>
      <c r="M250" s="22"/>
      <c r="N250" s="27"/>
      <c r="O250" s="27"/>
      <c r="P250" s="26">
        <v>1</v>
      </c>
    </row>
    <row r="251" spans="1:17">
      <c r="A251" s="22">
        <v>250</v>
      </c>
      <c r="B251" s="22" t="s">
        <v>877</v>
      </c>
      <c r="C251" s="33" t="s">
        <v>2302</v>
      </c>
      <c r="D251" s="22" t="s">
        <v>888</v>
      </c>
      <c r="E251" s="22">
        <v>1</v>
      </c>
      <c r="F251" s="22"/>
      <c r="G251" s="22">
        <v>1999</v>
      </c>
      <c r="H251" s="22" t="s">
        <v>889</v>
      </c>
      <c r="I251" s="22" t="s">
        <v>890</v>
      </c>
      <c r="J251" s="22">
        <v>309</v>
      </c>
      <c r="K251" s="22"/>
      <c r="L251" s="22"/>
      <c r="M251" s="22"/>
      <c r="N251" s="27"/>
      <c r="O251" s="27"/>
      <c r="P251" s="26">
        <v>1</v>
      </c>
    </row>
    <row r="252" spans="1:17" hidden="1">
      <c r="A252" s="22">
        <v>251</v>
      </c>
      <c r="B252" s="40" t="s">
        <v>1125</v>
      </c>
      <c r="C252" s="33" t="s">
        <v>1262</v>
      </c>
      <c r="D252" s="40" t="s">
        <v>1289</v>
      </c>
      <c r="E252" s="41">
        <v>1</v>
      </c>
      <c r="F252" s="41">
        <v>1</v>
      </c>
      <c r="G252" s="41">
        <v>2013</v>
      </c>
      <c r="H252" s="40" t="s">
        <v>1290</v>
      </c>
      <c r="I252" s="40" t="s">
        <v>71</v>
      </c>
      <c r="J252" s="41">
        <v>212</v>
      </c>
      <c r="K252" s="40" t="s">
        <v>1291</v>
      </c>
      <c r="L252" s="40" t="s">
        <v>1292</v>
      </c>
      <c r="M252" s="40" t="s">
        <v>1293</v>
      </c>
      <c r="P252" s="26">
        <v>1</v>
      </c>
    </row>
    <row r="253" spans="1:17" hidden="1">
      <c r="A253" s="22">
        <v>252</v>
      </c>
      <c r="B253" s="40" t="s">
        <v>1125</v>
      </c>
      <c r="C253" s="40" t="s">
        <v>1261</v>
      </c>
      <c r="D253" s="40" t="s">
        <v>1294</v>
      </c>
      <c r="E253" s="40">
        <v>1</v>
      </c>
      <c r="F253" s="40"/>
      <c r="G253" s="41">
        <v>2000</v>
      </c>
      <c r="H253" s="40" t="s">
        <v>1295</v>
      </c>
      <c r="I253" s="40" t="s">
        <v>71</v>
      </c>
      <c r="J253" s="40"/>
      <c r="K253" s="40" t="s">
        <v>1296</v>
      </c>
      <c r="L253" s="40"/>
      <c r="M253" s="40" t="s">
        <v>1297</v>
      </c>
      <c r="O253">
        <v>1</v>
      </c>
      <c r="P253" s="26"/>
    </row>
    <row r="254" spans="1:17" hidden="1">
      <c r="A254" s="22">
        <v>253</v>
      </c>
      <c r="B254" s="40" t="s">
        <v>1121</v>
      </c>
      <c r="C254" s="40" t="s">
        <v>1261</v>
      </c>
      <c r="D254" t="s">
        <v>1726</v>
      </c>
      <c r="F254">
        <v>1</v>
      </c>
      <c r="G254">
        <v>1995</v>
      </c>
      <c r="H254" t="s">
        <v>1729</v>
      </c>
      <c r="J254">
        <v>113</v>
      </c>
      <c r="K254" t="s">
        <v>1732</v>
      </c>
      <c r="L254" t="s">
        <v>1735</v>
      </c>
      <c r="O254" s="27">
        <v>1</v>
      </c>
      <c r="P254" s="26"/>
      <c r="Q254" s="24"/>
    </row>
    <row r="255" spans="1:17">
      <c r="A255" s="22">
        <v>254</v>
      </c>
      <c r="B255" s="40" t="s">
        <v>1298</v>
      </c>
      <c r="C255" s="40" t="s">
        <v>2302</v>
      </c>
      <c r="D255" t="s">
        <v>1727</v>
      </c>
      <c r="F255">
        <v>1</v>
      </c>
      <c r="G255">
        <v>2002</v>
      </c>
      <c r="H255" t="s">
        <v>1730</v>
      </c>
      <c r="J255">
        <v>138</v>
      </c>
      <c r="K255" t="s">
        <v>1733</v>
      </c>
      <c r="L255" t="s">
        <v>1736</v>
      </c>
      <c r="P255" s="26">
        <v>1</v>
      </c>
    </row>
    <row r="256" spans="1:17" hidden="1">
      <c r="A256" s="22">
        <v>255</v>
      </c>
      <c r="B256" s="40" t="s">
        <v>1298</v>
      </c>
      <c r="C256" s="33" t="s">
        <v>743</v>
      </c>
      <c r="D256" t="s">
        <v>1728</v>
      </c>
      <c r="E256">
        <v>1</v>
      </c>
      <c r="G256">
        <v>1995</v>
      </c>
      <c r="H256" t="s">
        <v>1731</v>
      </c>
      <c r="J256">
        <v>224</v>
      </c>
      <c r="K256" t="s">
        <v>1734</v>
      </c>
      <c r="L256" t="s">
        <v>1737</v>
      </c>
      <c r="P256" s="26">
        <v>1</v>
      </c>
    </row>
    <row r="257" spans="1:16" hidden="1">
      <c r="A257" s="22">
        <v>256</v>
      </c>
      <c r="B257" s="49" t="s">
        <v>731</v>
      </c>
      <c r="C257" s="33" t="s">
        <v>743</v>
      </c>
      <c r="D257" s="49" t="s">
        <v>812</v>
      </c>
      <c r="E257" s="49">
        <v>1</v>
      </c>
      <c r="F257" s="49"/>
      <c r="G257" s="96">
        <v>1989</v>
      </c>
      <c r="H257" s="99" t="s">
        <v>1745</v>
      </c>
      <c r="I257" s="98">
        <v>32</v>
      </c>
      <c r="J257" s="49" t="s">
        <v>803</v>
      </c>
      <c r="K257" s="49"/>
      <c r="L257" s="49"/>
      <c r="M257" s="49"/>
      <c r="P257" s="26">
        <v>1</v>
      </c>
    </row>
    <row r="258" spans="1:16" hidden="1">
      <c r="A258" s="22">
        <v>258</v>
      </c>
      <c r="B258" s="251" t="s">
        <v>1121</v>
      </c>
      <c r="C258" s="251" t="s">
        <v>1262</v>
      </c>
      <c r="D258" s="252" t="s">
        <v>741</v>
      </c>
      <c r="E258" s="252">
        <v>1</v>
      </c>
      <c r="F258" s="252"/>
      <c r="G258" s="252">
        <v>1984</v>
      </c>
      <c r="H258" s="252" t="s">
        <v>1715</v>
      </c>
      <c r="I258" s="252" t="s">
        <v>740</v>
      </c>
      <c r="J258" s="252">
        <v>35</v>
      </c>
      <c r="K258" s="252"/>
      <c r="L258" s="252"/>
      <c r="M258" s="252" t="s">
        <v>1716</v>
      </c>
      <c r="N258" s="98"/>
      <c r="O258" s="49"/>
      <c r="P258" s="49">
        <v>1</v>
      </c>
    </row>
    <row r="259" spans="1:16" hidden="1">
      <c r="A259" s="22">
        <v>261</v>
      </c>
      <c r="B259" s="251" t="s">
        <v>1121</v>
      </c>
      <c r="C259" s="251" t="s">
        <v>1262</v>
      </c>
      <c r="D259" s="252" t="s">
        <v>751</v>
      </c>
      <c r="E259" s="252">
        <v>4</v>
      </c>
      <c r="F259" s="252"/>
      <c r="G259" s="252">
        <v>2016</v>
      </c>
      <c r="H259" s="252" t="s">
        <v>1717</v>
      </c>
      <c r="I259" s="252" t="s">
        <v>734</v>
      </c>
      <c r="J259" s="252">
        <v>310</v>
      </c>
      <c r="K259" s="252"/>
      <c r="L259" s="252" t="s">
        <v>753</v>
      </c>
      <c r="M259" s="252" t="s">
        <v>1718</v>
      </c>
      <c r="O259">
        <v>1</v>
      </c>
    </row>
    <row r="260" spans="1:16" hidden="1">
      <c r="A260" s="22">
        <v>272</v>
      </c>
      <c r="B260" s="251" t="s">
        <v>1121</v>
      </c>
      <c r="C260" s="251" t="s">
        <v>743</v>
      </c>
      <c r="D260" s="252" t="s">
        <v>817</v>
      </c>
      <c r="E260" s="252"/>
      <c r="F260" s="252">
        <v>1</v>
      </c>
      <c r="G260" s="252">
        <v>1995</v>
      </c>
      <c r="H260" s="252" t="s">
        <v>818</v>
      </c>
      <c r="I260" s="252" t="s">
        <v>803</v>
      </c>
      <c r="J260" s="252">
        <v>46</v>
      </c>
      <c r="K260" s="252"/>
      <c r="L260" s="252"/>
      <c r="M260" s="252" t="s">
        <v>1719</v>
      </c>
      <c r="O260">
        <v>1</v>
      </c>
    </row>
    <row r="261" spans="1:16" hidden="1">
      <c r="A261" s="22">
        <v>273</v>
      </c>
      <c r="B261" s="251" t="s">
        <v>1121</v>
      </c>
      <c r="C261" s="251" t="s">
        <v>1262</v>
      </c>
      <c r="D261" s="252" t="s">
        <v>825</v>
      </c>
      <c r="E261" s="252">
        <v>1</v>
      </c>
      <c r="F261" s="252"/>
      <c r="G261" s="252">
        <v>2000</v>
      </c>
      <c r="H261" s="252" t="s">
        <v>826</v>
      </c>
      <c r="I261" s="252" t="s">
        <v>740</v>
      </c>
      <c r="J261" s="252">
        <v>15</v>
      </c>
      <c r="K261" s="252"/>
      <c r="L261" s="252"/>
      <c r="M261" s="252" t="s">
        <v>1720</v>
      </c>
      <c r="O261">
        <v>1</v>
      </c>
    </row>
    <row r="262" spans="1:16" hidden="1">
      <c r="A262" s="22">
        <v>274</v>
      </c>
      <c r="B262" s="251" t="s">
        <v>1121</v>
      </c>
      <c r="C262" s="251" t="s">
        <v>1262</v>
      </c>
      <c r="D262" s="252" t="s">
        <v>829</v>
      </c>
      <c r="E262" s="252"/>
      <c r="F262" s="252">
        <v>1</v>
      </c>
      <c r="G262" s="252" t="s">
        <v>830</v>
      </c>
      <c r="H262" s="252" t="s">
        <v>831</v>
      </c>
      <c r="I262" s="252" t="s">
        <v>803</v>
      </c>
      <c r="J262" s="252">
        <v>47</v>
      </c>
      <c r="K262" s="252"/>
      <c r="L262" s="252"/>
      <c r="M262" s="252" t="s">
        <v>1721</v>
      </c>
    </row>
    <row r="263" spans="1:16" hidden="1">
      <c r="A263" s="22">
        <v>275</v>
      </c>
      <c r="B263" s="251" t="s">
        <v>1121</v>
      </c>
      <c r="C263" s="251" t="s">
        <v>1262</v>
      </c>
      <c r="D263" s="252" t="s">
        <v>840</v>
      </c>
      <c r="E263" s="252">
        <v>1</v>
      </c>
      <c r="F263" s="252"/>
      <c r="G263" s="252">
        <v>1991</v>
      </c>
      <c r="H263" s="252" t="s">
        <v>841</v>
      </c>
      <c r="I263" s="252" t="s">
        <v>803</v>
      </c>
      <c r="J263" s="252">
        <v>272</v>
      </c>
      <c r="K263" s="252"/>
      <c r="L263" s="252"/>
      <c r="M263" s="252" t="s">
        <v>1722</v>
      </c>
      <c r="O263">
        <f>SUM(O2:O261)</f>
        <v>5</v>
      </c>
      <c r="P263">
        <f>SUM(P2:P261)</f>
        <v>254</v>
      </c>
    </row>
    <row r="264" spans="1:16" hidden="1">
      <c r="A264" s="22">
        <v>276</v>
      </c>
      <c r="B264" s="251" t="s">
        <v>1121</v>
      </c>
      <c r="C264" s="251" t="s">
        <v>743</v>
      </c>
      <c r="D264" s="252" t="s">
        <v>1723</v>
      </c>
      <c r="E264" s="252">
        <v>3</v>
      </c>
      <c r="F264" s="252">
        <v>2</v>
      </c>
      <c r="G264" s="252">
        <v>2014</v>
      </c>
      <c r="H264" s="252" t="s">
        <v>1724</v>
      </c>
      <c r="I264" s="252" t="s">
        <v>734</v>
      </c>
      <c r="J264" s="252">
        <v>179</v>
      </c>
      <c r="K264" s="252"/>
      <c r="L264" s="252"/>
      <c r="M264" s="252" t="s">
        <v>1725</v>
      </c>
    </row>
    <row r="265" spans="1:16">
      <c r="A265" s="22" t="s">
        <v>2489</v>
      </c>
      <c r="B265" s="281"/>
      <c r="C265" s="281"/>
      <c r="E265">
        <f>SUBTOTAL(109,Tabla2[Masculino])</f>
        <v>57</v>
      </c>
      <c r="F265">
        <f>SUBTOTAL(109,Tabla2[Femenino])</f>
        <v>20</v>
      </c>
      <c r="G265">
        <f>SUBTOTAL(101,Tabla2[Fecha])</f>
        <v>2002.1282051282051</v>
      </c>
      <c r="M265">
        <f>SUBTOTAL(103,Tabla2[Resúmen])</f>
        <v>0</v>
      </c>
    </row>
    <row r="280" spans="5:7">
      <c r="E280" s="43">
        <f>SUM(E2:E279)</f>
        <v>252</v>
      </c>
      <c r="F280" s="43">
        <f>SUM(F2:F279)</f>
        <v>100</v>
      </c>
      <c r="G280" s="14">
        <f>AVERAGE(G2:G279)</f>
        <v>2001.9470542180468</v>
      </c>
    </row>
  </sheetData>
  <pageMargins left="0.7" right="0.7" top="0.75" bottom="0.75" header="0.3" footer="0.3"/>
  <pageSetup orientation="portrait"/>
  <tableParts count="1">
    <tablePart r:id="rId1"/>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7"/>
  <sheetViews>
    <sheetView zoomScale="80" zoomScaleNormal="80" zoomScalePageLayoutView="60" workbookViewId="0">
      <pane ySplit="1" topLeftCell="A67" activePane="bottomLeft" state="frozen"/>
      <selection pane="bottomLeft" activeCell="C18" sqref="C18:H157"/>
    </sheetView>
  </sheetViews>
  <sheetFormatPr baseColWidth="10" defaultColWidth="10.85546875" defaultRowHeight="15"/>
  <cols>
    <col min="1" max="1" width="12.85546875" style="3" customWidth="1"/>
    <col min="2" max="2" width="10.85546875" style="3"/>
    <col min="3" max="3" width="23.7109375" style="3" customWidth="1"/>
    <col min="4" max="4" width="17.140625" style="3" customWidth="1"/>
    <col min="5" max="5" width="24.42578125" style="3" customWidth="1"/>
    <col min="6" max="6" width="26.42578125" style="3" customWidth="1"/>
    <col min="7" max="7" width="10.85546875" style="3"/>
    <col min="8" max="8" width="92.85546875" style="85" customWidth="1"/>
    <col min="9" max="9" width="20.85546875" style="3" customWidth="1"/>
    <col min="10" max="11" width="10.85546875" style="3"/>
    <col min="12" max="12" width="11.5703125" style="3" customWidth="1"/>
    <col min="13" max="17" width="10.85546875" style="3"/>
    <col min="18" max="18" width="17.85546875" style="3" customWidth="1"/>
    <col min="19" max="19" width="94.42578125" style="3" customWidth="1"/>
    <col min="20" max="20" width="10.85546875" style="3"/>
    <col min="21" max="21" width="14.85546875" style="3" customWidth="1"/>
    <col min="22" max="22" width="15.85546875" style="3" customWidth="1"/>
    <col min="23" max="16384" width="10.85546875" style="3"/>
  </cols>
  <sheetData>
    <row r="1" spans="1:22" ht="15.75" thickBot="1">
      <c r="A1" s="3" t="s">
        <v>1881</v>
      </c>
      <c r="B1" s="76" t="s">
        <v>1</v>
      </c>
      <c r="C1" s="76" t="s">
        <v>10</v>
      </c>
      <c r="D1" s="76" t="s">
        <v>2</v>
      </c>
      <c r="E1" s="76" t="s">
        <v>15</v>
      </c>
      <c r="F1" s="76" t="s">
        <v>16</v>
      </c>
      <c r="G1" s="77" t="s">
        <v>13</v>
      </c>
      <c r="H1" s="125" t="s">
        <v>4</v>
      </c>
      <c r="I1" s="77" t="s">
        <v>5</v>
      </c>
      <c r="J1" s="77" t="s">
        <v>6</v>
      </c>
      <c r="K1" s="77" t="s">
        <v>26</v>
      </c>
      <c r="L1" s="77" t="s">
        <v>7</v>
      </c>
      <c r="M1" s="77" t="s">
        <v>8</v>
      </c>
      <c r="N1" s="77" t="s">
        <v>25</v>
      </c>
      <c r="O1" s="77" t="s">
        <v>27</v>
      </c>
      <c r="P1" s="77" t="s">
        <v>28</v>
      </c>
      <c r="Q1" s="77" t="s">
        <v>9</v>
      </c>
      <c r="R1" s="77" t="s">
        <v>29</v>
      </c>
      <c r="S1" s="77" t="s">
        <v>0</v>
      </c>
      <c r="U1" s="146" t="s">
        <v>2295</v>
      </c>
      <c r="V1" s="146" t="s">
        <v>2296</v>
      </c>
    </row>
    <row r="2" spans="1:22" ht="15.75" hidden="1">
      <c r="A2" s="3">
        <v>1</v>
      </c>
      <c r="B2" s="3" t="s">
        <v>67</v>
      </c>
      <c r="C2" s="64" t="s">
        <v>1261</v>
      </c>
      <c r="D2" s="7" t="s">
        <v>522</v>
      </c>
      <c r="E2" s="7">
        <v>1</v>
      </c>
      <c r="F2" s="7"/>
      <c r="G2" s="7">
        <v>1994</v>
      </c>
      <c r="H2" s="85" t="s">
        <v>523</v>
      </c>
      <c r="I2" s="7" t="s">
        <v>524</v>
      </c>
      <c r="J2" s="7">
        <v>62</v>
      </c>
      <c r="K2" s="7" t="s">
        <v>525</v>
      </c>
      <c r="L2" s="7"/>
      <c r="M2" s="7"/>
      <c r="N2" s="7" t="s">
        <v>526</v>
      </c>
      <c r="O2" s="7"/>
      <c r="P2" s="7" t="s">
        <v>527</v>
      </c>
      <c r="Q2" s="7"/>
      <c r="S2" s="78" t="s">
        <v>693</v>
      </c>
      <c r="U2" s="3">
        <v>1</v>
      </c>
    </row>
    <row r="3" spans="1:22" ht="15.75">
      <c r="A3" s="3">
        <v>2</v>
      </c>
      <c r="B3" s="3" t="s">
        <v>67</v>
      </c>
      <c r="C3" s="26" t="s">
        <v>2299</v>
      </c>
      <c r="D3" s="7" t="s">
        <v>528</v>
      </c>
      <c r="E3" s="7"/>
      <c r="F3" s="7">
        <v>1</v>
      </c>
      <c r="G3" s="7">
        <v>1995</v>
      </c>
      <c r="H3" s="85" t="s">
        <v>529</v>
      </c>
      <c r="I3" s="7" t="s">
        <v>530</v>
      </c>
      <c r="J3" s="7">
        <v>70</v>
      </c>
      <c r="K3" s="7" t="s">
        <v>531</v>
      </c>
      <c r="L3" s="7"/>
      <c r="M3" s="7"/>
      <c r="N3" s="7" t="s">
        <v>526</v>
      </c>
      <c r="O3" s="7"/>
      <c r="P3" s="7" t="s">
        <v>532</v>
      </c>
      <c r="Q3" s="7"/>
      <c r="S3" s="79" t="s">
        <v>694</v>
      </c>
      <c r="U3" s="3">
        <v>1</v>
      </c>
    </row>
    <row r="4" spans="1:22" ht="15.75">
      <c r="A4" s="3">
        <v>3</v>
      </c>
      <c r="B4" s="3" t="s">
        <v>67</v>
      </c>
      <c r="C4" s="26" t="s">
        <v>2299</v>
      </c>
      <c r="D4" s="7" t="s">
        <v>533</v>
      </c>
      <c r="E4" s="7">
        <v>1</v>
      </c>
      <c r="F4" s="7"/>
      <c r="G4" s="7">
        <v>1995</v>
      </c>
      <c r="H4" s="85" t="s">
        <v>534</v>
      </c>
      <c r="I4" s="7" t="s">
        <v>535</v>
      </c>
      <c r="J4" s="7">
        <v>71</v>
      </c>
      <c r="K4" s="7" t="s">
        <v>536</v>
      </c>
      <c r="L4" s="7"/>
      <c r="M4" s="7"/>
      <c r="N4" s="7" t="s">
        <v>526</v>
      </c>
      <c r="O4" s="7"/>
      <c r="P4" s="7" t="s">
        <v>537</v>
      </c>
      <c r="Q4" s="7"/>
      <c r="S4" s="79" t="s">
        <v>695</v>
      </c>
      <c r="U4" s="3">
        <v>1</v>
      </c>
    </row>
    <row r="5" spans="1:22" ht="15.75">
      <c r="A5" s="3">
        <v>4</v>
      </c>
      <c r="B5" s="3" t="s">
        <v>67</v>
      </c>
      <c r="C5" s="26" t="s">
        <v>2299</v>
      </c>
      <c r="D5" s="7" t="s">
        <v>533</v>
      </c>
      <c r="E5" s="7">
        <v>1</v>
      </c>
      <c r="F5" s="7"/>
      <c r="G5" s="7">
        <v>1996</v>
      </c>
      <c r="H5" s="85" t="s">
        <v>538</v>
      </c>
      <c r="I5" s="7" t="s">
        <v>539</v>
      </c>
      <c r="J5" s="7">
        <v>76</v>
      </c>
      <c r="K5" s="7" t="s">
        <v>525</v>
      </c>
      <c r="L5" s="7"/>
      <c r="M5" s="7"/>
      <c r="N5" s="7" t="s">
        <v>526</v>
      </c>
      <c r="O5" s="7"/>
      <c r="P5" s="7" t="s">
        <v>540</v>
      </c>
      <c r="Q5" s="7"/>
      <c r="S5" s="79" t="s">
        <v>696</v>
      </c>
      <c r="U5" s="44">
        <v>1</v>
      </c>
    </row>
    <row r="6" spans="1:22" hidden="1">
      <c r="A6" s="3">
        <v>5</v>
      </c>
      <c r="B6" s="3" t="s">
        <v>67</v>
      </c>
      <c r="C6" s="26" t="s">
        <v>1261</v>
      </c>
      <c r="D6" s="8" t="s">
        <v>541</v>
      </c>
      <c r="E6" s="7">
        <v>1</v>
      </c>
      <c r="F6" s="7"/>
      <c r="G6" s="7">
        <v>1996</v>
      </c>
      <c r="H6" s="85" t="s">
        <v>542</v>
      </c>
      <c r="I6" s="7" t="s">
        <v>539</v>
      </c>
      <c r="J6" s="7">
        <v>76</v>
      </c>
      <c r="K6" s="7" t="s">
        <v>525</v>
      </c>
      <c r="L6" s="7"/>
      <c r="M6" s="7"/>
      <c r="N6" s="7" t="s">
        <v>526</v>
      </c>
      <c r="O6" s="7"/>
      <c r="P6" s="7" t="s">
        <v>543</v>
      </c>
      <c r="Q6" s="7"/>
      <c r="S6" s="80" t="s">
        <v>697</v>
      </c>
      <c r="U6" s="44">
        <v>1</v>
      </c>
    </row>
    <row r="7" spans="1:22" ht="15.75">
      <c r="A7" s="3">
        <v>6</v>
      </c>
      <c r="B7" s="3" t="s">
        <v>67</v>
      </c>
      <c r="C7" s="66" t="s">
        <v>2299</v>
      </c>
      <c r="D7" s="7" t="s">
        <v>544</v>
      </c>
      <c r="E7" s="7">
        <v>1</v>
      </c>
      <c r="G7" s="7">
        <v>1996</v>
      </c>
      <c r="H7" s="126" t="s">
        <v>545</v>
      </c>
      <c r="I7" s="7" t="s">
        <v>539</v>
      </c>
      <c r="J7" s="7">
        <v>76</v>
      </c>
      <c r="K7" s="7" t="s">
        <v>525</v>
      </c>
      <c r="N7" s="7" t="s">
        <v>526</v>
      </c>
      <c r="P7" s="7" t="s">
        <v>546</v>
      </c>
      <c r="S7" s="79" t="s">
        <v>698</v>
      </c>
      <c r="U7" s="44">
        <v>1</v>
      </c>
    </row>
    <row r="8" spans="1:22">
      <c r="A8" s="3">
        <v>7</v>
      </c>
      <c r="B8" s="3" t="s">
        <v>67</v>
      </c>
      <c r="C8" s="66" t="s">
        <v>2299</v>
      </c>
      <c r="D8" s="9" t="s">
        <v>547</v>
      </c>
      <c r="E8" s="7"/>
      <c r="F8" s="7">
        <v>1</v>
      </c>
      <c r="G8" s="7">
        <v>2000</v>
      </c>
      <c r="H8" s="85" t="s">
        <v>548</v>
      </c>
      <c r="I8" s="7" t="s">
        <v>530</v>
      </c>
      <c r="J8" s="7">
        <v>99</v>
      </c>
      <c r="K8" s="7" t="s">
        <v>549</v>
      </c>
      <c r="L8" s="7"/>
      <c r="M8" s="7" t="s">
        <v>550</v>
      </c>
      <c r="N8" s="7" t="s">
        <v>526</v>
      </c>
      <c r="O8" s="7"/>
      <c r="P8" s="7" t="s">
        <v>551</v>
      </c>
      <c r="Q8" s="7"/>
      <c r="S8" s="81" t="s">
        <v>699</v>
      </c>
      <c r="U8" s="44">
        <v>1</v>
      </c>
    </row>
    <row r="9" spans="1:22">
      <c r="A9" s="3">
        <v>8</v>
      </c>
      <c r="B9" s="3" t="s">
        <v>67</v>
      </c>
      <c r="C9" s="26" t="s">
        <v>2299</v>
      </c>
      <c r="D9" s="7" t="s">
        <v>552</v>
      </c>
      <c r="E9" s="7"/>
      <c r="F9" s="7">
        <v>1</v>
      </c>
      <c r="G9" s="7">
        <v>2000</v>
      </c>
      <c r="H9" s="85" t="s">
        <v>553</v>
      </c>
      <c r="I9" s="7" t="s">
        <v>530</v>
      </c>
      <c r="J9" s="7">
        <v>99</v>
      </c>
      <c r="K9" s="7" t="s">
        <v>554</v>
      </c>
      <c r="L9" s="7"/>
      <c r="M9" s="7" t="s">
        <v>555</v>
      </c>
      <c r="N9" s="7" t="s">
        <v>526</v>
      </c>
      <c r="O9" s="7"/>
      <c r="P9" s="7" t="s">
        <v>556</v>
      </c>
      <c r="Q9" s="7"/>
      <c r="S9" s="82" t="s">
        <v>700</v>
      </c>
      <c r="V9" s="3">
        <v>1</v>
      </c>
    </row>
    <row r="10" spans="1:22">
      <c r="A10" s="3">
        <v>9</v>
      </c>
      <c r="B10" s="3" t="s">
        <v>67</v>
      </c>
      <c r="C10" s="66" t="s">
        <v>2299</v>
      </c>
      <c r="D10" s="7" t="s">
        <v>557</v>
      </c>
      <c r="E10" s="7">
        <v>1</v>
      </c>
      <c r="F10" s="7">
        <v>1</v>
      </c>
      <c r="G10" s="7">
        <v>2000</v>
      </c>
      <c r="H10" s="85" t="s">
        <v>558</v>
      </c>
      <c r="I10" s="7" t="s">
        <v>530</v>
      </c>
      <c r="J10" s="7">
        <v>100</v>
      </c>
      <c r="K10" s="7" t="s">
        <v>559</v>
      </c>
      <c r="L10" s="7"/>
      <c r="M10" s="10" t="s">
        <v>560</v>
      </c>
      <c r="N10" s="7" t="s">
        <v>526</v>
      </c>
      <c r="O10" s="7"/>
      <c r="P10" s="7" t="s">
        <v>561</v>
      </c>
      <c r="Q10" s="7"/>
      <c r="S10" s="81" t="s">
        <v>701</v>
      </c>
      <c r="U10" s="3">
        <v>1</v>
      </c>
    </row>
    <row r="11" spans="1:22">
      <c r="A11" s="3">
        <v>10</v>
      </c>
      <c r="B11" s="3" t="s">
        <v>67</v>
      </c>
      <c r="C11" s="66" t="s">
        <v>2299</v>
      </c>
      <c r="D11" s="7" t="s">
        <v>562</v>
      </c>
      <c r="E11" s="7">
        <v>1</v>
      </c>
      <c r="F11" s="7"/>
      <c r="G11" s="7">
        <v>2000</v>
      </c>
      <c r="H11" s="85" t="s">
        <v>563</v>
      </c>
      <c r="I11" s="7" t="s">
        <v>530</v>
      </c>
      <c r="J11" s="7">
        <v>100</v>
      </c>
      <c r="K11" s="7" t="s">
        <v>559</v>
      </c>
      <c r="L11" s="7"/>
      <c r="M11" s="7" t="s">
        <v>564</v>
      </c>
      <c r="N11" s="7" t="s">
        <v>526</v>
      </c>
      <c r="O11" s="7"/>
      <c r="P11" s="7" t="s">
        <v>565</v>
      </c>
      <c r="Q11" s="7"/>
      <c r="S11" s="81" t="s">
        <v>702</v>
      </c>
      <c r="U11" s="3">
        <v>1</v>
      </c>
    </row>
    <row r="12" spans="1:22" s="83" customFormat="1">
      <c r="A12" s="83">
        <v>11</v>
      </c>
      <c r="B12" s="83" t="s">
        <v>67</v>
      </c>
      <c r="C12" s="70" t="s">
        <v>2299</v>
      </c>
      <c r="D12" s="71" t="s">
        <v>566</v>
      </c>
      <c r="E12" s="71">
        <v>1</v>
      </c>
      <c r="F12" s="71">
        <v>1</v>
      </c>
      <c r="G12" s="71">
        <v>2000</v>
      </c>
      <c r="H12" s="127" t="s">
        <v>567</v>
      </c>
      <c r="I12" s="71" t="s">
        <v>530</v>
      </c>
      <c r="J12" s="71">
        <v>101</v>
      </c>
      <c r="K12" s="71" t="s">
        <v>525</v>
      </c>
      <c r="L12" s="71"/>
      <c r="M12" s="71" t="s">
        <v>568</v>
      </c>
      <c r="N12" s="71" t="s">
        <v>526</v>
      </c>
      <c r="O12" s="71"/>
      <c r="P12" s="72" t="s">
        <v>569</v>
      </c>
      <c r="Q12" s="71"/>
      <c r="S12" s="84" t="s">
        <v>703</v>
      </c>
      <c r="U12" s="83">
        <v>1</v>
      </c>
    </row>
    <row r="13" spans="1:22">
      <c r="A13" s="3">
        <v>12</v>
      </c>
      <c r="B13" s="3" t="s">
        <v>67</v>
      </c>
      <c r="C13" s="26" t="s">
        <v>2299</v>
      </c>
      <c r="D13" s="7" t="s">
        <v>528</v>
      </c>
      <c r="E13" s="7"/>
      <c r="F13" s="7">
        <v>1</v>
      </c>
      <c r="G13" s="7">
        <v>2001</v>
      </c>
      <c r="H13" s="85" t="s">
        <v>570</v>
      </c>
      <c r="I13" s="7" t="s">
        <v>530</v>
      </c>
      <c r="J13" s="7">
        <v>106</v>
      </c>
      <c r="K13" s="7" t="s">
        <v>571</v>
      </c>
      <c r="L13" s="7"/>
      <c r="M13" s="7" t="s">
        <v>572</v>
      </c>
      <c r="N13" s="7" t="s">
        <v>526</v>
      </c>
      <c r="O13" s="7"/>
      <c r="P13" s="7" t="s">
        <v>573</v>
      </c>
      <c r="Q13" s="7"/>
      <c r="S13" s="81" t="s">
        <v>704</v>
      </c>
      <c r="U13" s="3">
        <v>1</v>
      </c>
    </row>
    <row r="14" spans="1:22">
      <c r="A14" s="3">
        <v>13</v>
      </c>
      <c r="B14" s="3" t="s">
        <v>67</v>
      </c>
      <c r="C14" s="66" t="s">
        <v>2299</v>
      </c>
      <c r="D14" s="7" t="s">
        <v>574</v>
      </c>
      <c r="E14" s="7"/>
      <c r="F14" s="7">
        <v>1</v>
      </c>
      <c r="G14" s="7">
        <v>2004</v>
      </c>
      <c r="H14" s="85" t="s">
        <v>575</v>
      </c>
      <c r="I14" s="7" t="s">
        <v>530</v>
      </c>
      <c r="J14" s="7">
        <v>126</v>
      </c>
      <c r="K14" s="7" t="s">
        <v>531</v>
      </c>
      <c r="L14" s="7"/>
      <c r="M14" s="7"/>
      <c r="N14" s="7" t="s">
        <v>526</v>
      </c>
      <c r="O14" s="7"/>
      <c r="P14" s="7" t="s">
        <v>576</v>
      </c>
      <c r="Q14" s="11">
        <v>43046</v>
      </c>
      <c r="S14" s="81" t="s">
        <v>705</v>
      </c>
      <c r="U14" s="3">
        <v>1</v>
      </c>
    </row>
    <row r="15" spans="1:22">
      <c r="A15" s="3">
        <v>14</v>
      </c>
      <c r="B15" s="3" t="s">
        <v>67</v>
      </c>
      <c r="C15" s="26" t="s">
        <v>2299</v>
      </c>
      <c r="D15" s="7" t="s">
        <v>577</v>
      </c>
      <c r="E15" s="7">
        <v>1</v>
      </c>
      <c r="F15" s="7"/>
      <c r="G15" s="7">
        <v>2004</v>
      </c>
      <c r="H15" s="85" t="s">
        <v>578</v>
      </c>
      <c r="I15" s="7" t="s">
        <v>530</v>
      </c>
      <c r="J15" s="7">
        <v>126</v>
      </c>
      <c r="K15" s="7" t="s">
        <v>531</v>
      </c>
      <c r="L15" s="7"/>
      <c r="M15" s="7"/>
      <c r="N15" s="7" t="s">
        <v>526</v>
      </c>
      <c r="O15" s="7"/>
      <c r="P15" s="7" t="s">
        <v>579</v>
      </c>
      <c r="Q15" s="11"/>
      <c r="S15" s="81" t="s">
        <v>706</v>
      </c>
      <c r="U15" s="3">
        <v>1</v>
      </c>
    </row>
    <row r="16" spans="1:22" hidden="1">
      <c r="A16" s="3">
        <v>15</v>
      </c>
      <c r="B16" s="3" t="s">
        <v>67</v>
      </c>
      <c r="C16" s="26" t="s">
        <v>2300</v>
      </c>
      <c r="D16" s="7" t="s">
        <v>580</v>
      </c>
      <c r="E16" s="7">
        <v>1</v>
      </c>
      <c r="F16" s="7"/>
      <c r="G16" s="7">
        <v>2006</v>
      </c>
      <c r="H16" s="85" t="s">
        <v>581</v>
      </c>
      <c r="I16" s="7" t="s">
        <v>530</v>
      </c>
      <c r="J16" s="7">
        <v>137</v>
      </c>
      <c r="K16" s="7" t="s">
        <v>525</v>
      </c>
      <c r="L16" s="7"/>
      <c r="M16" s="7" t="s">
        <v>582</v>
      </c>
      <c r="N16" s="7" t="s">
        <v>526</v>
      </c>
      <c r="O16" s="7"/>
      <c r="P16" s="7" t="s">
        <v>583</v>
      </c>
      <c r="Q16" s="11"/>
      <c r="S16" s="85" t="s">
        <v>707</v>
      </c>
      <c r="U16" s="3">
        <v>1</v>
      </c>
    </row>
    <row r="17" spans="1:22" s="88" customFormat="1" hidden="1">
      <c r="A17" s="88">
        <v>16</v>
      </c>
      <c r="B17" s="88" t="s">
        <v>67</v>
      </c>
      <c r="C17" s="40" t="s">
        <v>1261</v>
      </c>
      <c r="D17" s="101" t="s">
        <v>584</v>
      </c>
      <c r="E17" s="101">
        <v>1</v>
      </c>
      <c r="F17" s="101"/>
      <c r="G17" s="101">
        <v>2006</v>
      </c>
      <c r="H17" s="103" t="s">
        <v>585</v>
      </c>
      <c r="I17" s="101" t="s">
        <v>530</v>
      </c>
      <c r="J17" s="101">
        <v>137</v>
      </c>
      <c r="K17" s="101" t="s">
        <v>525</v>
      </c>
      <c r="L17" s="101"/>
      <c r="M17" s="101" t="s">
        <v>586</v>
      </c>
      <c r="N17" s="101" t="s">
        <v>526</v>
      </c>
      <c r="O17" s="101"/>
      <c r="P17" s="101" t="s">
        <v>587</v>
      </c>
      <c r="Q17" s="102"/>
      <c r="S17" s="103" t="s">
        <v>708</v>
      </c>
      <c r="U17" s="88">
        <v>1</v>
      </c>
    </row>
    <row r="18" spans="1:22">
      <c r="A18" s="3">
        <v>17</v>
      </c>
      <c r="B18" s="3" t="s">
        <v>67</v>
      </c>
      <c r="C18" s="66" t="s">
        <v>2299</v>
      </c>
      <c r="D18" s="7" t="s">
        <v>580</v>
      </c>
      <c r="E18" s="7">
        <v>1</v>
      </c>
      <c r="F18" s="7"/>
      <c r="G18" s="7">
        <v>2007</v>
      </c>
      <c r="H18" s="85" t="s">
        <v>588</v>
      </c>
      <c r="I18" s="7" t="s">
        <v>530</v>
      </c>
      <c r="J18" s="7">
        <v>141</v>
      </c>
      <c r="K18" s="7" t="s">
        <v>554</v>
      </c>
      <c r="L18" s="7"/>
      <c r="M18" s="7" t="s">
        <v>589</v>
      </c>
      <c r="N18" s="7" t="s">
        <v>526</v>
      </c>
      <c r="O18" s="7"/>
      <c r="P18" s="7" t="s">
        <v>590</v>
      </c>
      <c r="Q18" s="11"/>
      <c r="S18" s="85" t="s">
        <v>709</v>
      </c>
      <c r="U18" s="88">
        <v>1</v>
      </c>
    </row>
    <row r="19" spans="1:22" hidden="1">
      <c r="A19" s="3">
        <v>18</v>
      </c>
      <c r="B19" s="3" t="s">
        <v>67</v>
      </c>
      <c r="C19" s="26" t="s">
        <v>2300</v>
      </c>
      <c r="D19" s="7" t="s">
        <v>591</v>
      </c>
      <c r="E19" s="7">
        <v>1</v>
      </c>
      <c r="F19" s="7"/>
      <c r="G19" s="7">
        <v>2007</v>
      </c>
      <c r="H19" s="85" t="s">
        <v>592</v>
      </c>
      <c r="I19" s="7" t="s">
        <v>530</v>
      </c>
      <c r="J19" s="7">
        <v>146</v>
      </c>
      <c r="K19" s="7" t="s">
        <v>593</v>
      </c>
      <c r="L19" s="7"/>
      <c r="M19" s="7" t="s">
        <v>594</v>
      </c>
      <c r="N19" s="7" t="s">
        <v>526</v>
      </c>
      <c r="O19" s="7"/>
      <c r="P19" s="12" t="s">
        <v>595</v>
      </c>
      <c r="Q19" s="11"/>
      <c r="S19" s="85" t="s">
        <v>710</v>
      </c>
      <c r="U19" s="88">
        <v>1</v>
      </c>
    </row>
    <row r="20" spans="1:22">
      <c r="A20" s="3">
        <v>19</v>
      </c>
      <c r="B20" s="3" t="s">
        <v>67</v>
      </c>
      <c r="C20" s="66" t="s">
        <v>2299</v>
      </c>
      <c r="D20" s="7" t="s">
        <v>596</v>
      </c>
      <c r="E20" s="7">
        <v>1</v>
      </c>
      <c r="F20" s="7"/>
      <c r="G20" s="7">
        <v>2008</v>
      </c>
      <c r="H20" s="85" t="s">
        <v>597</v>
      </c>
      <c r="I20" s="7" t="s">
        <v>530</v>
      </c>
      <c r="J20" s="7">
        <v>150</v>
      </c>
      <c r="K20" s="7" t="s">
        <v>531</v>
      </c>
      <c r="L20" s="7"/>
      <c r="M20" s="7" t="s">
        <v>598</v>
      </c>
      <c r="N20" s="7" t="s">
        <v>526</v>
      </c>
      <c r="O20" s="7"/>
      <c r="P20" s="12" t="s">
        <v>599</v>
      </c>
      <c r="Q20" s="7"/>
      <c r="S20" s="85" t="s">
        <v>1709</v>
      </c>
      <c r="U20" s="88">
        <v>1</v>
      </c>
    </row>
    <row r="21" spans="1:22">
      <c r="A21" s="3">
        <v>20</v>
      </c>
      <c r="B21" s="3" t="s">
        <v>67</v>
      </c>
      <c r="C21" s="26" t="s">
        <v>2299</v>
      </c>
      <c r="D21" s="7" t="s">
        <v>600</v>
      </c>
      <c r="E21" s="7">
        <v>1</v>
      </c>
      <c r="F21" s="7"/>
      <c r="G21" s="7">
        <v>2008</v>
      </c>
      <c r="H21" s="85" t="s">
        <v>601</v>
      </c>
      <c r="I21" s="7" t="s">
        <v>530</v>
      </c>
      <c r="J21" s="7">
        <v>150</v>
      </c>
      <c r="K21" s="7" t="s">
        <v>602</v>
      </c>
      <c r="L21" s="7"/>
      <c r="M21" s="7" t="s">
        <v>603</v>
      </c>
      <c r="N21" s="7" t="s">
        <v>526</v>
      </c>
      <c r="O21" s="7"/>
      <c r="P21" s="7" t="s">
        <v>604</v>
      </c>
      <c r="Q21" s="7"/>
      <c r="S21" s="81" t="s">
        <v>711</v>
      </c>
      <c r="U21" s="88">
        <v>1</v>
      </c>
    </row>
    <row r="22" spans="1:22">
      <c r="A22" s="3">
        <v>21</v>
      </c>
      <c r="B22" s="3" t="s">
        <v>67</v>
      </c>
      <c r="C22" s="66" t="s">
        <v>2299</v>
      </c>
      <c r="D22" s="7" t="s">
        <v>605</v>
      </c>
      <c r="E22" s="7">
        <v>1</v>
      </c>
      <c r="F22" s="7"/>
      <c r="G22" s="7">
        <v>2008</v>
      </c>
      <c r="H22" s="85" t="s">
        <v>606</v>
      </c>
      <c r="I22" s="7" t="s">
        <v>530</v>
      </c>
      <c r="J22" s="7">
        <v>150</v>
      </c>
      <c r="K22" s="7" t="s">
        <v>531</v>
      </c>
      <c r="L22" s="7"/>
      <c r="M22" s="7" t="s">
        <v>607</v>
      </c>
      <c r="N22" s="7" t="s">
        <v>526</v>
      </c>
      <c r="O22" s="7"/>
      <c r="P22" s="7" t="s">
        <v>608</v>
      </c>
      <c r="Q22" s="7"/>
      <c r="S22" s="81" t="s">
        <v>712</v>
      </c>
      <c r="U22" s="88">
        <v>1</v>
      </c>
    </row>
    <row r="23" spans="1:22">
      <c r="A23" s="3">
        <v>22</v>
      </c>
      <c r="B23" s="3" t="s">
        <v>67</v>
      </c>
      <c r="C23" s="26" t="s">
        <v>2299</v>
      </c>
      <c r="D23" s="7" t="s">
        <v>609</v>
      </c>
      <c r="E23" s="7">
        <v>1</v>
      </c>
      <c r="F23" s="7"/>
      <c r="G23" s="7">
        <v>2008</v>
      </c>
      <c r="H23" s="85" t="s">
        <v>610</v>
      </c>
      <c r="I23" s="7" t="s">
        <v>530</v>
      </c>
      <c r="J23" s="7">
        <v>151</v>
      </c>
      <c r="K23" s="7" t="s">
        <v>611</v>
      </c>
      <c r="L23" s="7"/>
      <c r="M23" s="10" t="s">
        <v>612</v>
      </c>
      <c r="N23" s="7" t="s">
        <v>526</v>
      </c>
      <c r="O23" s="7"/>
      <c r="P23" s="7" t="s">
        <v>613</v>
      </c>
      <c r="Q23" s="7"/>
      <c r="S23" s="81" t="s">
        <v>713</v>
      </c>
      <c r="U23" s="88">
        <v>1</v>
      </c>
    </row>
    <row r="24" spans="1:22">
      <c r="A24" s="3">
        <v>23</v>
      </c>
      <c r="B24" s="3" t="s">
        <v>67</v>
      </c>
      <c r="C24" s="26" t="s">
        <v>2299</v>
      </c>
      <c r="D24" s="7" t="s">
        <v>614</v>
      </c>
      <c r="E24" s="7">
        <v>1</v>
      </c>
      <c r="F24" s="7"/>
      <c r="G24" s="7">
        <v>2008</v>
      </c>
      <c r="H24" s="85" t="s">
        <v>615</v>
      </c>
      <c r="I24" s="7" t="s">
        <v>530</v>
      </c>
      <c r="J24" s="7">
        <v>151</v>
      </c>
      <c r="K24" s="7" t="s">
        <v>616</v>
      </c>
      <c r="L24" s="7"/>
      <c r="M24" s="7" t="s">
        <v>617</v>
      </c>
      <c r="N24" s="7" t="s">
        <v>526</v>
      </c>
      <c r="O24" s="7"/>
      <c r="P24" s="7" t="s">
        <v>618</v>
      </c>
      <c r="Q24" s="7"/>
      <c r="S24" s="81" t="s">
        <v>714</v>
      </c>
      <c r="U24" s="88">
        <v>1</v>
      </c>
    </row>
    <row r="25" spans="1:22">
      <c r="A25" s="3">
        <v>24</v>
      </c>
      <c r="B25" s="3" t="s">
        <v>67</v>
      </c>
      <c r="C25" s="66" t="s">
        <v>2299</v>
      </c>
      <c r="D25" s="7" t="s">
        <v>619</v>
      </c>
      <c r="E25" s="7">
        <v>1</v>
      </c>
      <c r="F25" s="7">
        <v>1</v>
      </c>
      <c r="G25" s="7">
        <v>2009</v>
      </c>
      <c r="H25" s="85" t="s">
        <v>620</v>
      </c>
      <c r="I25" s="7" t="s">
        <v>530</v>
      </c>
      <c r="J25" s="7">
        <v>155</v>
      </c>
      <c r="K25" s="7" t="s">
        <v>621</v>
      </c>
      <c r="L25" s="7"/>
      <c r="M25" s="7" t="s">
        <v>622</v>
      </c>
      <c r="N25" s="7" t="s">
        <v>526</v>
      </c>
      <c r="O25" s="7"/>
      <c r="P25" s="7" t="s">
        <v>623</v>
      </c>
      <c r="Q25" s="7"/>
      <c r="S25" s="81" t="s">
        <v>715</v>
      </c>
      <c r="U25" s="88">
        <v>1</v>
      </c>
    </row>
    <row r="26" spans="1:22" hidden="1">
      <c r="A26" s="3">
        <v>25</v>
      </c>
      <c r="B26" s="3" t="s">
        <v>67</v>
      </c>
      <c r="C26" s="26" t="s">
        <v>1261</v>
      </c>
      <c r="D26" s="7" t="s">
        <v>624</v>
      </c>
      <c r="E26" s="7">
        <v>1</v>
      </c>
      <c r="F26" s="7"/>
      <c r="G26" s="7">
        <v>2011</v>
      </c>
      <c r="H26" s="85" t="s">
        <v>625</v>
      </c>
      <c r="I26" s="7" t="s">
        <v>530</v>
      </c>
      <c r="J26" s="7">
        <v>169</v>
      </c>
      <c r="K26" s="7"/>
      <c r="L26" s="7"/>
      <c r="M26" s="7" t="s">
        <v>626</v>
      </c>
      <c r="N26" s="7" t="s">
        <v>526</v>
      </c>
      <c r="O26" s="7"/>
      <c r="P26" s="7" t="s">
        <v>627</v>
      </c>
      <c r="Q26" s="7"/>
      <c r="S26" s="7"/>
      <c r="U26" s="88"/>
      <c r="V26" s="3">
        <v>1</v>
      </c>
    </row>
    <row r="27" spans="1:22" s="83" customFormat="1">
      <c r="A27" s="83">
        <v>26</v>
      </c>
      <c r="B27" s="83" t="s">
        <v>67</v>
      </c>
      <c r="C27" s="73" t="s">
        <v>2299</v>
      </c>
      <c r="D27" s="71" t="s">
        <v>628</v>
      </c>
      <c r="E27" s="71">
        <v>1</v>
      </c>
      <c r="F27" s="71"/>
      <c r="G27" s="71">
        <v>2013</v>
      </c>
      <c r="H27" s="127" t="s">
        <v>629</v>
      </c>
      <c r="I27" s="71" t="s">
        <v>530</v>
      </c>
      <c r="J27" s="71">
        <v>178</v>
      </c>
      <c r="K27" s="71" t="s">
        <v>630</v>
      </c>
      <c r="L27" s="71"/>
      <c r="M27" s="71" t="s">
        <v>631</v>
      </c>
      <c r="N27" s="71" t="s">
        <v>632</v>
      </c>
      <c r="O27" s="71"/>
      <c r="P27" s="72" t="s">
        <v>633</v>
      </c>
      <c r="Q27" s="71"/>
      <c r="S27" s="84" t="s">
        <v>716</v>
      </c>
      <c r="U27" s="83">
        <v>1</v>
      </c>
    </row>
    <row r="28" spans="1:22">
      <c r="A28" s="3">
        <v>27</v>
      </c>
      <c r="B28" s="3" t="s">
        <v>67</v>
      </c>
      <c r="C28" s="66" t="s">
        <v>2299</v>
      </c>
      <c r="D28" s="7" t="s">
        <v>634</v>
      </c>
      <c r="E28" s="7">
        <v>1</v>
      </c>
      <c r="F28" s="7"/>
      <c r="G28" s="7">
        <v>2013</v>
      </c>
      <c r="H28" s="85" t="s">
        <v>635</v>
      </c>
      <c r="I28" s="7" t="s">
        <v>530</v>
      </c>
      <c r="J28" s="7">
        <v>180</v>
      </c>
      <c r="K28" s="7" t="s">
        <v>602</v>
      </c>
      <c r="L28" s="7"/>
      <c r="M28" s="7" t="s">
        <v>636</v>
      </c>
      <c r="N28" s="7" t="s">
        <v>632</v>
      </c>
      <c r="O28" s="7"/>
      <c r="P28" s="7" t="s">
        <v>637</v>
      </c>
      <c r="Q28" s="7"/>
      <c r="S28" s="81" t="s">
        <v>717</v>
      </c>
      <c r="U28" s="88">
        <v>1</v>
      </c>
    </row>
    <row r="29" spans="1:22" hidden="1">
      <c r="A29" s="3">
        <v>28</v>
      </c>
      <c r="B29" s="3" t="s">
        <v>67</v>
      </c>
      <c r="C29" s="26" t="s">
        <v>2300</v>
      </c>
      <c r="D29" s="7" t="s">
        <v>638</v>
      </c>
      <c r="E29" s="7">
        <v>1</v>
      </c>
      <c r="F29" s="7"/>
      <c r="G29" s="7">
        <v>2013</v>
      </c>
      <c r="H29" s="85" t="s">
        <v>639</v>
      </c>
      <c r="I29" s="7" t="s">
        <v>530</v>
      </c>
      <c r="J29" s="7">
        <v>180</v>
      </c>
      <c r="K29" s="7" t="s">
        <v>602</v>
      </c>
      <c r="L29" s="7"/>
      <c r="M29" s="7" t="s">
        <v>640</v>
      </c>
      <c r="N29" s="7" t="s">
        <v>632</v>
      </c>
      <c r="O29" s="7"/>
      <c r="P29" s="7" t="s">
        <v>641</v>
      </c>
      <c r="Q29" s="7"/>
      <c r="S29" s="81" t="s">
        <v>718</v>
      </c>
      <c r="U29" s="88">
        <v>1</v>
      </c>
    </row>
    <row r="30" spans="1:22" hidden="1">
      <c r="A30" s="3">
        <v>29</v>
      </c>
      <c r="B30" s="3" t="s">
        <v>67</v>
      </c>
      <c r="C30" s="26" t="s">
        <v>2300</v>
      </c>
      <c r="D30" s="7" t="s">
        <v>642</v>
      </c>
      <c r="E30" s="7">
        <v>1</v>
      </c>
      <c r="F30" s="7"/>
      <c r="G30" s="7">
        <v>2013</v>
      </c>
      <c r="H30" s="85" t="s">
        <v>643</v>
      </c>
      <c r="I30" s="7" t="s">
        <v>530</v>
      </c>
      <c r="J30" s="7">
        <v>182</v>
      </c>
      <c r="K30" s="7" t="s">
        <v>593</v>
      </c>
      <c r="L30" s="7"/>
      <c r="M30" s="7" t="s">
        <v>644</v>
      </c>
      <c r="N30" s="7" t="s">
        <v>632</v>
      </c>
      <c r="O30" s="7"/>
      <c r="P30" s="7" t="s">
        <v>645</v>
      </c>
      <c r="Q30" s="7"/>
      <c r="S30" s="81" t="s">
        <v>719</v>
      </c>
      <c r="U30" s="88">
        <v>1</v>
      </c>
    </row>
    <row r="31" spans="1:22">
      <c r="A31" s="3">
        <v>30</v>
      </c>
      <c r="B31" s="3" t="s">
        <v>67</v>
      </c>
      <c r="C31" s="26" t="s">
        <v>2299</v>
      </c>
      <c r="D31" s="7" t="s">
        <v>646</v>
      </c>
      <c r="E31" s="7"/>
      <c r="F31" s="7">
        <v>1</v>
      </c>
      <c r="G31" s="7">
        <v>2014</v>
      </c>
      <c r="H31" s="85" t="s">
        <v>647</v>
      </c>
      <c r="I31" s="7" t="s">
        <v>530</v>
      </c>
      <c r="J31" s="7">
        <v>183</v>
      </c>
      <c r="K31" s="7" t="s">
        <v>648</v>
      </c>
      <c r="L31" s="7"/>
      <c r="M31" s="7" t="s">
        <v>649</v>
      </c>
      <c r="N31" s="7" t="s">
        <v>632</v>
      </c>
      <c r="O31" s="7"/>
      <c r="P31" s="7" t="s">
        <v>650</v>
      </c>
      <c r="Q31" s="7"/>
      <c r="S31" s="81" t="s">
        <v>720</v>
      </c>
      <c r="U31" s="88">
        <v>1</v>
      </c>
    </row>
    <row r="32" spans="1:22">
      <c r="A32" s="3">
        <v>31</v>
      </c>
      <c r="B32" s="3" t="s">
        <v>67</v>
      </c>
      <c r="C32" s="26" t="s">
        <v>2299</v>
      </c>
      <c r="D32" s="7" t="s">
        <v>651</v>
      </c>
      <c r="E32" s="7"/>
      <c r="F32" s="7">
        <v>1</v>
      </c>
      <c r="G32" s="7">
        <v>2014</v>
      </c>
      <c r="H32" s="85" t="s">
        <v>652</v>
      </c>
      <c r="I32" s="7" t="s">
        <v>530</v>
      </c>
      <c r="J32" s="7">
        <v>185</v>
      </c>
      <c r="K32" s="7" t="s">
        <v>653</v>
      </c>
      <c r="L32" s="7"/>
      <c r="M32" s="7" t="s">
        <v>654</v>
      </c>
      <c r="N32" s="7" t="s">
        <v>632</v>
      </c>
      <c r="O32" s="7"/>
      <c r="P32" s="12" t="s">
        <v>655</v>
      </c>
      <c r="Q32" s="7"/>
      <c r="S32" s="81" t="s">
        <v>721</v>
      </c>
      <c r="U32" s="88">
        <v>1</v>
      </c>
    </row>
    <row r="33" spans="1:22" hidden="1">
      <c r="A33" s="3">
        <v>32</v>
      </c>
      <c r="B33" s="3" t="s">
        <v>67</v>
      </c>
      <c r="C33" s="26" t="s">
        <v>1261</v>
      </c>
      <c r="D33" s="7" t="s">
        <v>656</v>
      </c>
      <c r="E33" s="7">
        <v>1</v>
      </c>
      <c r="F33" s="7"/>
      <c r="G33" s="7">
        <v>2014</v>
      </c>
      <c r="H33" s="85" t="s">
        <v>657</v>
      </c>
      <c r="I33" s="7" t="s">
        <v>530</v>
      </c>
      <c r="J33" s="7">
        <v>186</v>
      </c>
      <c r="K33" s="7" t="s">
        <v>602</v>
      </c>
      <c r="L33" s="7"/>
      <c r="M33" s="7" t="s">
        <v>658</v>
      </c>
      <c r="N33" s="7" t="s">
        <v>632</v>
      </c>
      <c r="O33" s="7"/>
      <c r="P33" s="7" t="s">
        <v>659</v>
      </c>
      <c r="Q33" s="7"/>
      <c r="S33" s="81" t="s">
        <v>722</v>
      </c>
      <c r="U33" s="88">
        <v>1</v>
      </c>
    </row>
    <row r="34" spans="1:22">
      <c r="A34" s="3">
        <v>33</v>
      </c>
      <c r="B34" s="3" t="s">
        <v>67</v>
      </c>
      <c r="C34" s="26" t="s">
        <v>2299</v>
      </c>
      <c r="D34" s="7" t="s">
        <v>660</v>
      </c>
      <c r="E34" s="7"/>
      <c r="F34" s="7">
        <v>1</v>
      </c>
      <c r="G34" s="7">
        <v>2015</v>
      </c>
      <c r="H34" s="85" t="s">
        <v>661</v>
      </c>
      <c r="I34" s="7" t="s">
        <v>530</v>
      </c>
      <c r="J34" s="7">
        <v>194</v>
      </c>
      <c r="K34" s="7" t="s">
        <v>593</v>
      </c>
      <c r="L34" s="7"/>
      <c r="M34" s="10" t="s">
        <v>662</v>
      </c>
      <c r="N34" s="7" t="s">
        <v>632</v>
      </c>
      <c r="O34" s="7"/>
      <c r="P34" s="7" t="s">
        <v>663</v>
      </c>
      <c r="Q34" s="7"/>
      <c r="S34" s="81" t="s">
        <v>723</v>
      </c>
      <c r="U34" s="88">
        <v>1</v>
      </c>
    </row>
    <row r="35" spans="1:22">
      <c r="A35" s="3">
        <v>34</v>
      </c>
      <c r="B35" s="3" t="s">
        <v>67</v>
      </c>
      <c r="C35" s="26" t="s">
        <v>2299</v>
      </c>
      <c r="D35" s="7" t="s">
        <v>664</v>
      </c>
      <c r="E35" s="7">
        <v>1</v>
      </c>
      <c r="F35" s="7"/>
      <c r="G35" s="7">
        <v>2015</v>
      </c>
      <c r="H35" s="85" t="s">
        <v>665</v>
      </c>
      <c r="I35" s="7" t="s">
        <v>530</v>
      </c>
      <c r="J35" s="7">
        <v>194</v>
      </c>
      <c r="K35" s="7" t="s">
        <v>593</v>
      </c>
      <c r="L35" s="7"/>
      <c r="M35" s="7" t="s">
        <v>626</v>
      </c>
      <c r="N35" s="7" t="s">
        <v>632</v>
      </c>
      <c r="O35" s="7"/>
      <c r="P35" s="7" t="s">
        <v>666</v>
      </c>
      <c r="Q35" s="7"/>
      <c r="S35" s="81" t="s">
        <v>724</v>
      </c>
      <c r="U35" s="88">
        <v>1</v>
      </c>
    </row>
    <row r="36" spans="1:22" hidden="1">
      <c r="A36" s="3">
        <v>35</v>
      </c>
      <c r="B36" s="3" t="s">
        <v>67</v>
      </c>
      <c r="C36" s="26" t="s">
        <v>2300</v>
      </c>
      <c r="D36" s="7" t="s">
        <v>667</v>
      </c>
      <c r="E36" s="7">
        <v>1</v>
      </c>
      <c r="F36" s="7"/>
      <c r="G36" s="7">
        <v>2016</v>
      </c>
      <c r="H36" s="85" t="s">
        <v>668</v>
      </c>
      <c r="I36" s="7" t="s">
        <v>530</v>
      </c>
      <c r="J36" s="7">
        <v>195</v>
      </c>
      <c r="K36" s="7" t="s">
        <v>669</v>
      </c>
      <c r="L36" s="7"/>
      <c r="M36" s="7" t="s">
        <v>670</v>
      </c>
      <c r="N36" s="7" t="s">
        <v>632</v>
      </c>
      <c r="O36" s="7"/>
      <c r="P36" s="7" t="s">
        <v>671</v>
      </c>
      <c r="Q36" s="7"/>
      <c r="S36" s="81" t="s">
        <v>725</v>
      </c>
      <c r="U36" s="88">
        <v>1</v>
      </c>
    </row>
    <row r="37" spans="1:22" hidden="1">
      <c r="A37" s="3">
        <v>36</v>
      </c>
      <c r="B37" s="3" t="s">
        <v>67</v>
      </c>
      <c r="C37" s="26" t="s">
        <v>1261</v>
      </c>
      <c r="D37" s="7" t="s">
        <v>672</v>
      </c>
      <c r="E37" s="7">
        <v>1</v>
      </c>
      <c r="F37" s="7"/>
      <c r="G37" s="7">
        <v>2016</v>
      </c>
      <c r="H37" s="85" t="s">
        <v>673</v>
      </c>
      <c r="I37" s="7" t="s">
        <v>530</v>
      </c>
      <c r="J37" s="7">
        <v>196</v>
      </c>
      <c r="K37" s="7" t="s">
        <v>630</v>
      </c>
      <c r="L37" s="7"/>
      <c r="M37" s="7" t="s">
        <v>674</v>
      </c>
      <c r="N37" s="7" t="s">
        <v>632</v>
      </c>
      <c r="O37" s="7"/>
      <c r="P37" s="7" t="s">
        <v>675</v>
      </c>
      <c r="Q37" s="7"/>
      <c r="S37" s="81" t="s">
        <v>726</v>
      </c>
      <c r="U37" s="3">
        <v>1</v>
      </c>
    </row>
    <row r="38" spans="1:22" hidden="1">
      <c r="A38" s="3">
        <v>37</v>
      </c>
      <c r="B38" s="3" t="s">
        <v>67</v>
      </c>
      <c r="C38" s="26" t="s">
        <v>1261</v>
      </c>
      <c r="D38" s="7" t="s">
        <v>676</v>
      </c>
      <c r="E38" s="7">
        <v>1</v>
      </c>
      <c r="F38" s="7"/>
      <c r="G38" s="7">
        <v>2016</v>
      </c>
      <c r="H38" s="85" t="s">
        <v>677</v>
      </c>
      <c r="I38" s="7" t="s">
        <v>530</v>
      </c>
      <c r="J38" s="7">
        <v>197</v>
      </c>
      <c r="K38" s="7" t="s">
        <v>525</v>
      </c>
      <c r="L38" s="7"/>
      <c r="M38" s="7" t="s">
        <v>678</v>
      </c>
      <c r="N38" s="7" t="s">
        <v>632</v>
      </c>
      <c r="O38" s="7"/>
      <c r="P38" s="7" t="s">
        <v>679</v>
      </c>
      <c r="Q38" s="7"/>
      <c r="S38" s="81" t="s">
        <v>727</v>
      </c>
      <c r="U38" s="3">
        <v>1</v>
      </c>
    </row>
    <row r="39" spans="1:22" hidden="1">
      <c r="A39" s="3">
        <v>38</v>
      </c>
      <c r="B39" s="3" t="s">
        <v>67</v>
      </c>
      <c r="C39" s="26" t="s">
        <v>1261</v>
      </c>
      <c r="D39" s="7" t="s">
        <v>680</v>
      </c>
      <c r="E39" s="7">
        <v>1</v>
      </c>
      <c r="F39" s="7"/>
      <c r="G39" s="7">
        <v>2016</v>
      </c>
      <c r="H39" s="85" t="s">
        <v>681</v>
      </c>
      <c r="I39" s="7" t="s">
        <v>530</v>
      </c>
      <c r="J39" s="7">
        <v>200</v>
      </c>
      <c r="K39" s="7" t="s">
        <v>593</v>
      </c>
      <c r="L39" s="7"/>
      <c r="M39" s="7" t="s">
        <v>682</v>
      </c>
      <c r="N39" s="7" t="s">
        <v>683</v>
      </c>
      <c r="O39" s="7"/>
      <c r="P39" s="7" t="s">
        <v>684</v>
      </c>
      <c r="Q39" s="7"/>
      <c r="S39" s="81" t="s">
        <v>728</v>
      </c>
      <c r="U39" s="3">
        <v>1</v>
      </c>
    </row>
    <row r="40" spans="1:22" hidden="1">
      <c r="A40" s="3">
        <v>39</v>
      </c>
      <c r="B40" s="3" t="s">
        <v>67</v>
      </c>
      <c r="C40" s="26" t="s">
        <v>1261</v>
      </c>
      <c r="D40" s="7" t="s">
        <v>685</v>
      </c>
      <c r="E40" s="7">
        <v>1</v>
      </c>
      <c r="F40" s="7"/>
      <c r="G40" s="7">
        <v>2017</v>
      </c>
      <c r="H40" s="85" t="s">
        <v>686</v>
      </c>
      <c r="I40" s="7" t="s">
        <v>530</v>
      </c>
      <c r="J40" s="7">
        <v>201</v>
      </c>
      <c r="K40" s="7" t="s">
        <v>648</v>
      </c>
      <c r="L40" s="7"/>
      <c r="M40" s="7" t="s">
        <v>687</v>
      </c>
      <c r="N40" s="7" t="s">
        <v>632</v>
      </c>
      <c r="O40" s="7"/>
      <c r="P40" s="7" t="s">
        <v>688</v>
      </c>
      <c r="Q40" s="7"/>
      <c r="S40" s="81" t="s">
        <v>729</v>
      </c>
      <c r="U40" s="3">
        <v>1</v>
      </c>
    </row>
    <row r="41" spans="1:22" hidden="1">
      <c r="A41" s="3">
        <v>40</v>
      </c>
      <c r="B41" s="3" t="s">
        <v>67</v>
      </c>
      <c r="C41" s="26" t="s">
        <v>1261</v>
      </c>
      <c r="D41" s="7" t="s">
        <v>689</v>
      </c>
      <c r="E41" s="7">
        <v>1</v>
      </c>
      <c r="F41" s="7"/>
      <c r="G41" s="7">
        <v>2017</v>
      </c>
      <c r="H41" s="85" t="s">
        <v>690</v>
      </c>
      <c r="I41" s="7" t="s">
        <v>530</v>
      </c>
      <c r="J41" s="7">
        <v>201</v>
      </c>
      <c r="K41" s="7" t="s">
        <v>648</v>
      </c>
      <c r="L41" s="7"/>
      <c r="M41" s="7" t="s">
        <v>691</v>
      </c>
      <c r="N41" s="7" t="s">
        <v>683</v>
      </c>
      <c r="O41" s="7"/>
      <c r="P41" s="7" t="s">
        <v>692</v>
      </c>
      <c r="Q41" s="7"/>
      <c r="S41" s="81" t="s">
        <v>730</v>
      </c>
      <c r="U41" s="3">
        <v>1</v>
      </c>
    </row>
    <row r="42" spans="1:22">
      <c r="A42" s="3">
        <v>41</v>
      </c>
      <c r="B42" s="3" t="s">
        <v>731</v>
      </c>
      <c r="C42" s="26" t="s">
        <v>2299</v>
      </c>
      <c r="D42" s="3" t="s">
        <v>781</v>
      </c>
      <c r="E42" s="3">
        <v>1</v>
      </c>
      <c r="G42" s="75">
        <v>2011</v>
      </c>
      <c r="H42" s="85" t="s">
        <v>782</v>
      </c>
      <c r="I42" s="3" t="s">
        <v>783</v>
      </c>
      <c r="J42" s="13">
        <v>1</v>
      </c>
      <c r="M42" s="13" t="s">
        <v>784</v>
      </c>
    </row>
    <row r="43" spans="1:22">
      <c r="A43" s="3">
        <v>42</v>
      </c>
      <c r="B43" s="3" t="s">
        <v>731</v>
      </c>
      <c r="C43" s="26" t="s">
        <v>2299</v>
      </c>
      <c r="D43" s="3" t="s">
        <v>785</v>
      </c>
      <c r="F43" s="3">
        <v>2</v>
      </c>
      <c r="G43" s="86">
        <v>2000</v>
      </c>
      <c r="H43" s="85" t="s">
        <v>786</v>
      </c>
      <c r="I43" s="3" t="s">
        <v>783</v>
      </c>
      <c r="J43" s="13" t="s">
        <v>787</v>
      </c>
      <c r="M43" s="13" t="s">
        <v>788</v>
      </c>
      <c r="U43" s="3">
        <f>SUM(U2:U41)</f>
        <v>38</v>
      </c>
      <c r="V43" s="3">
        <f>SUM(V2:V41)</f>
        <v>2</v>
      </c>
    </row>
    <row r="44" spans="1:22" hidden="1">
      <c r="A44" s="3">
        <v>43</v>
      </c>
      <c r="B44" s="3" t="s">
        <v>731</v>
      </c>
      <c r="C44" s="66" t="s">
        <v>2300</v>
      </c>
      <c r="D44" s="3" t="s">
        <v>789</v>
      </c>
      <c r="E44" s="3">
        <v>1</v>
      </c>
      <c r="G44" s="3">
        <v>1987</v>
      </c>
      <c r="H44" s="85" t="s">
        <v>790</v>
      </c>
      <c r="I44" s="3" t="s">
        <v>791</v>
      </c>
      <c r="J44" s="13">
        <v>1</v>
      </c>
      <c r="K44" s="87"/>
      <c r="M44" s="15" t="s">
        <v>792</v>
      </c>
    </row>
    <row r="45" spans="1:22">
      <c r="A45" s="3">
        <v>44</v>
      </c>
      <c r="B45" s="3" t="s">
        <v>731</v>
      </c>
      <c r="C45" s="26" t="s">
        <v>2299</v>
      </c>
      <c r="D45" s="3" t="s">
        <v>793</v>
      </c>
      <c r="E45" s="3">
        <v>1</v>
      </c>
      <c r="G45" s="3">
        <v>2017</v>
      </c>
      <c r="H45" s="85" t="s">
        <v>794</v>
      </c>
      <c r="I45" s="3" t="s">
        <v>795</v>
      </c>
      <c r="J45" s="13">
        <v>44</v>
      </c>
      <c r="M45" s="13" t="s">
        <v>796</v>
      </c>
    </row>
    <row r="46" spans="1:22" hidden="1">
      <c r="A46" s="3">
        <v>45</v>
      </c>
      <c r="B46" s="26" t="s">
        <v>1121</v>
      </c>
      <c r="C46" s="26" t="s">
        <v>1261</v>
      </c>
      <c r="D46" s="26" t="s">
        <v>1385</v>
      </c>
      <c r="E46" s="26"/>
      <c r="F46" s="26">
        <v>1</v>
      </c>
      <c r="G46" s="48">
        <v>2017</v>
      </c>
      <c r="H46" s="126" t="s">
        <v>1386</v>
      </c>
      <c r="I46" s="26" t="s">
        <v>1387</v>
      </c>
      <c r="J46" s="25">
        <v>1</v>
      </c>
      <c r="K46" s="26"/>
      <c r="L46" s="26" t="s">
        <v>1388</v>
      </c>
      <c r="M46" s="26" t="s">
        <v>1389</v>
      </c>
      <c r="N46" s="26"/>
      <c r="O46" s="26"/>
      <c r="P46" s="26"/>
      <c r="Q46" s="29" t="s">
        <v>1390</v>
      </c>
      <c r="R46" s="26"/>
      <c r="S46" s="26"/>
    </row>
    <row r="47" spans="1:22">
      <c r="A47" s="3">
        <v>46</v>
      </c>
      <c r="B47" s="26" t="s">
        <v>1121</v>
      </c>
      <c r="C47" s="26" t="s">
        <v>2299</v>
      </c>
      <c r="D47" s="26" t="s">
        <v>1391</v>
      </c>
      <c r="E47" s="26">
        <v>1</v>
      </c>
      <c r="F47" s="26"/>
      <c r="G47" s="48">
        <v>2017</v>
      </c>
      <c r="H47" s="126" t="s">
        <v>1392</v>
      </c>
      <c r="I47" s="26" t="s">
        <v>1387</v>
      </c>
      <c r="J47" s="26"/>
      <c r="K47" s="26"/>
      <c r="L47" s="26" t="s">
        <v>1393</v>
      </c>
      <c r="M47" s="26" t="s">
        <v>1394</v>
      </c>
      <c r="N47" s="26"/>
      <c r="O47" s="26"/>
      <c r="P47" s="26"/>
      <c r="Q47" s="29" t="s">
        <v>1395</v>
      </c>
      <c r="R47" s="26"/>
      <c r="S47" s="26"/>
    </row>
    <row r="48" spans="1:22">
      <c r="A48" s="3">
        <v>47</v>
      </c>
      <c r="B48" s="26" t="s">
        <v>1121</v>
      </c>
      <c r="C48" s="26" t="s">
        <v>2299</v>
      </c>
      <c r="D48" s="26" t="s">
        <v>1396</v>
      </c>
      <c r="E48" s="26">
        <v>1</v>
      </c>
      <c r="F48" s="26"/>
      <c r="G48" s="48">
        <v>2017</v>
      </c>
      <c r="H48" s="126" t="s">
        <v>1397</v>
      </c>
      <c r="I48" s="26" t="s">
        <v>1398</v>
      </c>
      <c r="J48" s="25">
        <v>3</v>
      </c>
      <c r="K48" s="26"/>
      <c r="L48" s="26" t="s">
        <v>1399</v>
      </c>
      <c r="M48" s="26" t="s">
        <v>1400</v>
      </c>
      <c r="N48" s="26"/>
      <c r="O48" s="26"/>
      <c r="P48" s="26"/>
      <c r="Q48" s="89" t="s">
        <v>1401</v>
      </c>
      <c r="R48" s="26"/>
      <c r="S48" s="26"/>
    </row>
    <row r="49" spans="1:20" hidden="1">
      <c r="A49" s="3">
        <v>48</v>
      </c>
      <c r="B49" s="26" t="s">
        <v>1121</v>
      </c>
      <c r="C49" s="26" t="s">
        <v>2300</v>
      </c>
      <c r="D49" s="26" t="s">
        <v>1402</v>
      </c>
      <c r="E49" s="26">
        <v>1</v>
      </c>
      <c r="F49" s="26"/>
      <c r="G49" s="75">
        <v>2010</v>
      </c>
      <c r="H49" s="126" t="s">
        <v>1403</v>
      </c>
      <c r="I49" s="26" t="s">
        <v>1398</v>
      </c>
      <c r="J49" s="25">
        <v>1</v>
      </c>
      <c r="K49" s="26"/>
      <c r="L49" s="26" t="s">
        <v>1404</v>
      </c>
      <c r="M49" s="26" t="s">
        <v>1405</v>
      </c>
      <c r="N49" s="26"/>
      <c r="O49" s="26"/>
      <c r="P49" s="26"/>
      <c r="Q49" s="29" t="s">
        <v>1406</v>
      </c>
      <c r="R49" s="26"/>
      <c r="S49" s="26"/>
    </row>
    <row r="50" spans="1:20">
      <c r="A50" s="3">
        <v>49</v>
      </c>
      <c r="B50" s="26" t="s">
        <v>1121</v>
      </c>
      <c r="C50" s="26" t="s">
        <v>2299</v>
      </c>
      <c r="D50" s="26" t="s">
        <v>1407</v>
      </c>
      <c r="E50" s="26">
        <v>1</v>
      </c>
      <c r="F50" s="26"/>
      <c r="G50" s="75">
        <v>2010</v>
      </c>
      <c r="H50" s="126" t="s">
        <v>1408</v>
      </c>
      <c r="I50" s="26" t="s">
        <v>1398</v>
      </c>
      <c r="J50" s="25">
        <v>1</v>
      </c>
      <c r="K50" s="26"/>
      <c r="L50" s="26" t="s">
        <v>1404</v>
      </c>
      <c r="M50" s="26" t="s">
        <v>1409</v>
      </c>
      <c r="N50" s="26"/>
      <c r="O50" s="26"/>
      <c r="P50" s="26"/>
      <c r="Q50" s="89" t="s">
        <v>1410</v>
      </c>
      <c r="R50" s="26"/>
      <c r="S50" s="155" t="s">
        <v>2301</v>
      </c>
    </row>
    <row r="51" spans="1:20" hidden="1">
      <c r="A51" s="3">
        <v>50</v>
      </c>
      <c r="B51" s="26" t="s">
        <v>1121</v>
      </c>
      <c r="C51" s="26" t="s">
        <v>1261</v>
      </c>
      <c r="D51" s="26" t="s">
        <v>1411</v>
      </c>
      <c r="E51" s="26">
        <v>1</v>
      </c>
      <c r="F51" s="26"/>
      <c r="G51" s="75">
        <v>2015</v>
      </c>
      <c r="H51" s="126" t="s">
        <v>1412</v>
      </c>
      <c r="I51" s="26" t="s">
        <v>1398</v>
      </c>
      <c r="J51" s="25">
        <v>1</v>
      </c>
      <c r="K51" s="26"/>
      <c r="L51" s="26" t="s">
        <v>1413</v>
      </c>
      <c r="M51" s="26" t="s">
        <v>1414</v>
      </c>
      <c r="N51" s="26"/>
      <c r="O51" s="26"/>
      <c r="P51" s="26"/>
      <c r="Q51" s="29" t="s">
        <v>1415</v>
      </c>
      <c r="R51" s="26"/>
      <c r="S51" s="26"/>
    </row>
    <row r="52" spans="1:20">
      <c r="A52" s="3">
        <v>51</v>
      </c>
      <c r="B52" s="26" t="s">
        <v>1121</v>
      </c>
      <c r="C52" s="66" t="s">
        <v>2299</v>
      </c>
      <c r="D52" s="26" t="s">
        <v>1416</v>
      </c>
      <c r="E52" s="26"/>
      <c r="F52" s="26">
        <v>1</v>
      </c>
      <c r="G52" s="75">
        <v>2015</v>
      </c>
      <c r="H52" s="126" t="s">
        <v>1417</v>
      </c>
      <c r="I52" s="26" t="s">
        <v>1418</v>
      </c>
      <c r="J52" s="25">
        <v>41</v>
      </c>
      <c r="K52" s="26"/>
      <c r="L52" s="26" t="s">
        <v>1413</v>
      </c>
      <c r="M52" s="26" t="s">
        <v>1419</v>
      </c>
      <c r="N52" s="26"/>
      <c r="O52" s="26"/>
      <c r="P52" s="26"/>
      <c r="Q52" s="29" t="s">
        <v>1420</v>
      </c>
      <c r="R52" s="26"/>
      <c r="S52" s="26"/>
    </row>
    <row r="53" spans="1:20">
      <c r="A53" s="3">
        <v>52</v>
      </c>
      <c r="B53" s="26" t="s">
        <v>1121</v>
      </c>
      <c r="C53" s="26" t="s">
        <v>2299</v>
      </c>
      <c r="D53" s="26" t="s">
        <v>1421</v>
      </c>
      <c r="E53" s="26">
        <v>1</v>
      </c>
      <c r="F53" s="26"/>
      <c r="G53" s="75">
        <v>2016</v>
      </c>
      <c r="H53" s="126" t="s">
        <v>1422</v>
      </c>
      <c r="I53" s="26" t="s">
        <v>1423</v>
      </c>
      <c r="J53" s="25">
        <v>12</v>
      </c>
      <c r="K53" s="26"/>
      <c r="L53" s="26" t="s">
        <v>1424</v>
      </c>
      <c r="M53" s="26" t="s">
        <v>1425</v>
      </c>
      <c r="N53" s="26"/>
      <c r="O53" s="26"/>
      <c r="P53" s="26"/>
      <c r="Q53" s="89" t="s">
        <v>1426</v>
      </c>
      <c r="R53" s="26"/>
      <c r="S53" s="26"/>
    </row>
    <row r="54" spans="1:20" hidden="1">
      <c r="A54" s="3">
        <v>53</v>
      </c>
      <c r="B54" s="26" t="s">
        <v>1121</v>
      </c>
      <c r="C54" s="26" t="s">
        <v>1261</v>
      </c>
      <c r="D54" s="26" t="s">
        <v>1427</v>
      </c>
      <c r="E54" s="26">
        <v>3</v>
      </c>
      <c r="F54" s="26"/>
      <c r="G54" s="48">
        <v>2017</v>
      </c>
      <c r="H54" s="126" t="s">
        <v>1428</v>
      </c>
      <c r="I54" s="26" t="s">
        <v>1429</v>
      </c>
      <c r="J54" s="25">
        <v>7</v>
      </c>
      <c r="K54" s="26"/>
      <c r="L54" s="26" t="s">
        <v>1430</v>
      </c>
      <c r="M54" s="26"/>
      <c r="N54" s="26"/>
      <c r="O54" s="26"/>
      <c r="P54" s="26"/>
      <c r="Q54" s="29" t="s">
        <v>1431</v>
      </c>
      <c r="R54" s="26"/>
      <c r="S54" s="26"/>
    </row>
    <row r="55" spans="1:20" hidden="1">
      <c r="A55" s="3">
        <v>54</v>
      </c>
      <c r="B55" s="26" t="s">
        <v>1121</v>
      </c>
      <c r="C55" s="26" t="s">
        <v>1261</v>
      </c>
      <c r="D55" s="26" t="s">
        <v>1432</v>
      </c>
      <c r="E55" s="26"/>
      <c r="F55" s="26">
        <v>1</v>
      </c>
      <c r="G55" s="48">
        <v>2003</v>
      </c>
      <c r="H55" s="126" t="s">
        <v>1433</v>
      </c>
      <c r="I55" s="26" t="s">
        <v>1434</v>
      </c>
      <c r="J55" s="25">
        <v>2</v>
      </c>
      <c r="K55" s="26"/>
      <c r="L55" s="26" t="s">
        <v>1435</v>
      </c>
      <c r="M55" s="26" t="s">
        <v>1436</v>
      </c>
      <c r="N55" s="26"/>
      <c r="O55" s="26"/>
      <c r="P55" s="26"/>
      <c r="Q55" s="29" t="s">
        <v>1437</v>
      </c>
      <c r="R55" s="26"/>
      <c r="S55" s="26"/>
    </row>
    <row r="56" spans="1:20" hidden="1">
      <c r="A56" s="3">
        <v>55</v>
      </c>
      <c r="B56" s="26"/>
      <c r="C56" s="66" t="s">
        <v>743</v>
      </c>
      <c r="D56" s="26" t="s">
        <v>1396</v>
      </c>
      <c r="E56" s="26">
        <v>1</v>
      </c>
      <c r="F56" s="26"/>
      <c r="G56" s="26"/>
      <c r="H56" s="126" t="s">
        <v>1438</v>
      </c>
      <c r="I56" s="26" t="s">
        <v>1434</v>
      </c>
      <c r="J56" s="25">
        <v>2</v>
      </c>
      <c r="K56" s="26" t="s">
        <v>1439</v>
      </c>
      <c r="L56" s="26" t="s">
        <v>1435</v>
      </c>
      <c r="M56" s="26" t="s">
        <v>1440</v>
      </c>
      <c r="N56" s="26"/>
      <c r="O56" s="26"/>
      <c r="P56" s="26"/>
      <c r="Q56" s="26"/>
      <c r="R56" s="26"/>
      <c r="S56" s="26"/>
      <c r="T56" s="26"/>
    </row>
    <row r="57" spans="1:20">
      <c r="A57" s="3">
        <v>56</v>
      </c>
      <c r="B57" s="26"/>
      <c r="C57" s="26" t="s">
        <v>2299</v>
      </c>
      <c r="D57" s="26" t="s">
        <v>1441</v>
      </c>
      <c r="E57" s="26">
        <v>1</v>
      </c>
      <c r="F57" s="26"/>
      <c r="G57" s="26"/>
      <c r="H57" s="126" t="s">
        <v>1442</v>
      </c>
      <c r="I57" s="26" t="s">
        <v>1434</v>
      </c>
      <c r="J57" s="25">
        <v>2</v>
      </c>
      <c r="K57" s="26" t="s">
        <v>1443</v>
      </c>
      <c r="L57" s="26" t="s">
        <v>1444</v>
      </c>
      <c r="M57" s="26" t="s">
        <v>1445</v>
      </c>
      <c r="N57" s="26"/>
      <c r="O57" s="26"/>
      <c r="P57" s="26"/>
      <c r="Q57" s="26"/>
      <c r="R57" s="26"/>
      <c r="S57" s="26"/>
      <c r="T57" s="26"/>
    </row>
    <row r="58" spans="1:20" hidden="1">
      <c r="A58" s="3">
        <v>57</v>
      </c>
      <c r="B58" s="26"/>
      <c r="C58" s="26" t="s">
        <v>2300</v>
      </c>
      <c r="D58" s="26" t="s">
        <v>1446</v>
      </c>
      <c r="E58" s="26"/>
      <c r="F58" s="26">
        <v>1</v>
      </c>
      <c r="G58" s="26"/>
      <c r="H58" s="126" t="s">
        <v>1447</v>
      </c>
      <c r="I58" s="26" t="s">
        <v>1434</v>
      </c>
      <c r="J58" s="25">
        <v>1</v>
      </c>
      <c r="K58" s="26" t="s">
        <v>1448</v>
      </c>
      <c r="L58" s="26" t="s">
        <v>1449</v>
      </c>
      <c r="M58" s="26" t="s">
        <v>1450</v>
      </c>
      <c r="N58" s="26"/>
      <c r="O58" s="26"/>
      <c r="P58" s="26"/>
      <c r="Q58" s="26"/>
      <c r="R58" s="26"/>
      <c r="S58" s="26"/>
      <c r="T58" s="26"/>
    </row>
    <row r="59" spans="1:20" hidden="1">
      <c r="A59" s="3">
        <v>58</v>
      </c>
      <c r="B59" s="26"/>
      <c r="C59" s="26" t="s">
        <v>1261</v>
      </c>
      <c r="D59" s="26" t="s">
        <v>1451</v>
      </c>
      <c r="E59" s="26">
        <v>1</v>
      </c>
      <c r="F59" s="26">
        <v>2</v>
      </c>
      <c r="G59" s="26"/>
      <c r="H59" s="126" t="s">
        <v>1452</v>
      </c>
      <c r="I59" s="26" t="s">
        <v>1434</v>
      </c>
      <c r="J59" s="25">
        <v>2</v>
      </c>
      <c r="K59" s="26" t="s">
        <v>1453</v>
      </c>
      <c r="L59" s="26" t="s">
        <v>1454</v>
      </c>
      <c r="M59" s="26" t="s">
        <v>1455</v>
      </c>
      <c r="N59" s="26"/>
      <c r="O59" s="26"/>
      <c r="P59" s="26"/>
      <c r="Q59" s="26"/>
      <c r="R59" s="26"/>
      <c r="S59" s="26"/>
      <c r="T59" s="26"/>
    </row>
    <row r="60" spans="1:20">
      <c r="A60" s="3">
        <v>59</v>
      </c>
      <c r="B60" s="26"/>
      <c r="C60" s="26" t="s">
        <v>2299</v>
      </c>
      <c r="D60" s="26" t="s">
        <v>1456</v>
      </c>
      <c r="E60" s="26"/>
      <c r="F60" s="26">
        <v>2</v>
      </c>
      <c r="G60" s="26"/>
      <c r="H60" s="126" t="s">
        <v>1457</v>
      </c>
      <c r="I60" s="26" t="s">
        <v>1458</v>
      </c>
      <c r="J60" s="25">
        <v>2</v>
      </c>
      <c r="K60" s="26" t="s">
        <v>1459</v>
      </c>
      <c r="L60" s="26" t="s">
        <v>1460</v>
      </c>
      <c r="M60" s="26" t="s">
        <v>1461</v>
      </c>
      <c r="N60" s="26"/>
      <c r="O60" s="26"/>
      <c r="P60" s="26"/>
      <c r="Q60" s="26"/>
      <c r="R60" s="26"/>
      <c r="S60" s="26"/>
      <c r="T60" s="26"/>
    </row>
    <row r="61" spans="1:20" hidden="1">
      <c r="A61" s="3">
        <v>60</v>
      </c>
      <c r="B61" s="26" t="s">
        <v>1125</v>
      </c>
      <c r="C61" s="26" t="s">
        <v>2300</v>
      </c>
      <c r="D61" s="26" t="s">
        <v>1462</v>
      </c>
      <c r="E61" s="26">
        <v>1</v>
      </c>
      <c r="F61" s="26"/>
      <c r="G61" s="26">
        <v>1998</v>
      </c>
      <c r="H61" s="126" t="s">
        <v>1463</v>
      </c>
      <c r="I61" s="26" t="s">
        <v>1464</v>
      </c>
      <c r="J61" s="25">
        <v>38</v>
      </c>
      <c r="K61" s="26" t="s">
        <v>1465</v>
      </c>
      <c r="L61" s="25">
        <v>13</v>
      </c>
      <c r="M61" s="26" t="s">
        <v>1466</v>
      </c>
      <c r="N61" s="26"/>
      <c r="O61" s="26" t="s">
        <v>1467</v>
      </c>
      <c r="P61" s="26"/>
      <c r="Q61" s="29" t="s">
        <v>1468</v>
      </c>
      <c r="R61" s="28">
        <v>43046</v>
      </c>
      <c r="S61" s="26" t="s">
        <v>1469</v>
      </c>
    </row>
    <row r="62" spans="1:20" hidden="1">
      <c r="A62" s="3">
        <v>61</v>
      </c>
      <c r="B62" s="26" t="s">
        <v>1125</v>
      </c>
      <c r="C62" s="26" t="s">
        <v>2300</v>
      </c>
      <c r="D62" s="26" t="s">
        <v>1470</v>
      </c>
      <c r="E62" s="26">
        <v>1</v>
      </c>
      <c r="F62" s="26"/>
      <c r="G62" s="26">
        <v>2005</v>
      </c>
      <c r="H62" s="126" t="s">
        <v>1471</v>
      </c>
      <c r="I62" s="26" t="s">
        <v>1464</v>
      </c>
      <c r="J62" s="25">
        <v>58</v>
      </c>
      <c r="K62" s="26" t="s">
        <v>1472</v>
      </c>
      <c r="L62" s="25">
        <v>20</v>
      </c>
      <c r="M62" s="26" t="s">
        <v>1473</v>
      </c>
      <c r="N62" s="26"/>
      <c r="O62" s="26" t="s">
        <v>1467</v>
      </c>
      <c r="P62" s="26"/>
      <c r="Q62" s="29" t="s">
        <v>1474</v>
      </c>
      <c r="R62" s="154">
        <v>43046</v>
      </c>
      <c r="S62" s="26" t="s">
        <v>1475</v>
      </c>
    </row>
    <row r="63" spans="1:20">
      <c r="A63" s="3">
        <v>62</v>
      </c>
      <c r="B63" s="26" t="s">
        <v>1125</v>
      </c>
      <c r="C63" s="66" t="s">
        <v>2299</v>
      </c>
      <c r="D63" s="26" t="s">
        <v>1476</v>
      </c>
      <c r="E63" s="26">
        <v>1</v>
      </c>
      <c r="F63" s="26"/>
      <c r="G63" s="26">
        <v>2014</v>
      </c>
      <c r="H63" s="126" t="s">
        <v>1477</v>
      </c>
      <c r="I63" s="26" t="s">
        <v>1464</v>
      </c>
      <c r="J63" s="25">
        <v>82</v>
      </c>
      <c r="K63" s="26" t="s">
        <v>1472</v>
      </c>
      <c r="L63" s="25">
        <v>29</v>
      </c>
      <c r="M63" s="26" t="s">
        <v>1478</v>
      </c>
      <c r="N63" s="26"/>
      <c r="O63" s="26" t="s">
        <v>1467</v>
      </c>
      <c r="P63" s="26"/>
      <c r="Q63" s="29" t="s">
        <v>1479</v>
      </c>
      <c r="R63" s="25" t="s">
        <v>1480</v>
      </c>
      <c r="S63" s="26" t="s">
        <v>1481</v>
      </c>
    </row>
    <row r="64" spans="1:20">
      <c r="A64" s="3">
        <v>63</v>
      </c>
      <c r="B64" s="26" t="s">
        <v>1125</v>
      </c>
      <c r="C64" s="66" t="s">
        <v>2299</v>
      </c>
      <c r="D64" s="26" t="s">
        <v>1482</v>
      </c>
      <c r="E64" s="26"/>
      <c r="F64" s="26">
        <v>1</v>
      </c>
      <c r="G64" s="26">
        <v>2009</v>
      </c>
      <c r="H64" s="126" t="s">
        <v>1483</v>
      </c>
      <c r="I64" s="26" t="s">
        <v>1484</v>
      </c>
      <c r="J64" s="25">
        <v>10</v>
      </c>
      <c r="K64" s="26" t="s">
        <v>1485</v>
      </c>
      <c r="L64" s="25">
        <v>5</v>
      </c>
      <c r="M64" s="26"/>
      <c r="N64" s="26"/>
      <c r="O64" s="26"/>
      <c r="P64" s="26"/>
      <c r="Q64" s="26"/>
      <c r="R64" s="26"/>
      <c r="S64" s="26" t="s">
        <v>1486</v>
      </c>
    </row>
    <row r="65" spans="1:256" hidden="1">
      <c r="A65" s="3">
        <v>64</v>
      </c>
      <c r="B65" s="26" t="s">
        <v>1125</v>
      </c>
      <c r="C65" s="66" t="s">
        <v>2300</v>
      </c>
      <c r="D65" s="26" t="s">
        <v>1462</v>
      </c>
      <c r="E65" s="26">
        <v>1</v>
      </c>
      <c r="F65" s="26"/>
      <c r="G65" s="26">
        <v>2006</v>
      </c>
      <c r="H65" s="126" t="s">
        <v>1487</v>
      </c>
      <c r="I65" s="26" t="s">
        <v>1464</v>
      </c>
      <c r="J65" s="25">
        <v>61</v>
      </c>
      <c r="K65" s="26" t="s">
        <v>1472</v>
      </c>
      <c r="L65" s="25">
        <v>21</v>
      </c>
      <c r="M65" s="26" t="s">
        <v>1488</v>
      </c>
      <c r="N65" s="26"/>
      <c r="O65" s="26" t="s">
        <v>1467</v>
      </c>
      <c r="P65" s="26"/>
      <c r="Q65" s="26"/>
      <c r="R65" s="26"/>
      <c r="S65" s="26" t="s">
        <v>1489</v>
      </c>
      <c r="T65" s="26"/>
      <c r="U65" s="26"/>
      <c r="V65" s="26" t="s">
        <v>1438</v>
      </c>
      <c r="W65" s="26" t="s">
        <v>1434</v>
      </c>
      <c r="X65" s="25">
        <v>2</v>
      </c>
      <c r="Y65" s="26" t="s">
        <v>1439</v>
      </c>
      <c r="Z65" s="26" t="s">
        <v>1435</v>
      </c>
      <c r="AA65" s="26" t="s">
        <v>1440</v>
      </c>
      <c r="AB65" s="26"/>
      <c r="AC65" s="26"/>
      <c r="AD65" s="26"/>
      <c r="AE65" s="26"/>
      <c r="AF65" s="26"/>
      <c r="AG65" s="26"/>
      <c r="AH65" s="26" t="s">
        <v>1396</v>
      </c>
      <c r="AI65" s="26"/>
      <c r="AJ65" s="26"/>
      <c r="AK65" s="26"/>
      <c r="AL65" s="26" t="s">
        <v>1438</v>
      </c>
      <c r="AM65" s="26" t="s">
        <v>1434</v>
      </c>
      <c r="AN65" s="25">
        <v>2</v>
      </c>
      <c r="AO65" s="26" t="s">
        <v>1439</v>
      </c>
      <c r="AP65" s="26" t="s">
        <v>1435</v>
      </c>
      <c r="AQ65" s="26" t="s">
        <v>1440</v>
      </c>
      <c r="AR65" s="26"/>
      <c r="AS65" s="26"/>
      <c r="AT65" s="26"/>
      <c r="AU65" s="26"/>
      <c r="AV65" s="26"/>
      <c r="AW65" s="26"/>
      <c r="AX65" s="26" t="s">
        <v>1396</v>
      </c>
      <c r="AY65" s="26"/>
      <c r="AZ65" s="26"/>
      <c r="BA65" s="26"/>
      <c r="BB65" s="26" t="s">
        <v>1438</v>
      </c>
      <c r="BC65" s="26" t="s">
        <v>1434</v>
      </c>
      <c r="BD65" s="25">
        <v>2</v>
      </c>
      <c r="BE65" s="26" t="s">
        <v>1439</v>
      </c>
      <c r="BF65" s="26" t="s">
        <v>1435</v>
      </c>
      <c r="BG65" s="26" t="s">
        <v>1440</v>
      </c>
      <c r="BH65" s="26"/>
      <c r="BI65" s="26"/>
      <c r="BJ65" s="26"/>
      <c r="BK65" s="26"/>
      <c r="BL65" s="26"/>
      <c r="BM65" s="26"/>
      <c r="BN65" s="26" t="s">
        <v>1396</v>
      </c>
      <c r="BO65" s="26"/>
      <c r="BP65" s="26"/>
      <c r="BQ65" s="26"/>
      <c r="BR65" s="26" t="s">
        <v>1438</v>
      </c>
      <c r="BS65" s="26" t="s">
        <v>1434</v>
      </c>
      <c r="BT65" s="25">
        <v>2</v>
      </c>
      <c r="BU65" s="26" t="s">
        <v>1439</v>
      </c>
      <c r="BV65" s="26" t="s">
        <v>1435</v>
      </c>
      <c r="BW65" s="26" t="s">
        <v>1440</v>
      </c>
      <c r="BX65" s="26"/>
      <c r="BY65" s="26"/>
      <c r="BZ65" s="26"/>
      <c r="CA65" s="26"/>
      <c r="CB65" s="26"/>
      <c r="CC65" s="26"/>
      <c r="CD65" s="26" t="s">
        <v>1396</v>
      </c>
      <c r="CE65" s="26"/>
      <c r="CF65" s="26"/>
      <c r="CG65" s="26"/>
      <c r="CH65" s="26" t="s">
        <v>1438</v>
      </c>
      <c r="CI65" s="26" t="s">
        <v>1434</v>
      </c>
      <c r="CJ65" s="25">
        <v>2</v>
      </c>
      <c r="CK65" s="26" t="s">
        <v>1439</v>
      </c>
      <c r="CL65" s="26" t="s">
        <v>1435</v>
      </c>
      <c r="CM65" s="26" t="s">
        <v>1440</v>
      </c>
      <c r="CN65" s="26"/>
      <c r="CO65" s="26"/>
      <c r="CP65" s="26"/>
      <c r="CQ65" s="26"/>
      <c r="CR65" s="26"/>
      <c r="CS65" s="26"/>
      <c r="CT65" s="26" t="s">
        <v>1396</v>
      </c>
      <c r="CU65" s="26"/>
      <c r="CV65" s="26"/>
      <c r="CW65" s="26"/>
      <c r="CX65" s="26" t="s">
        <v>1438</v>
      </c>
      <c r="CY65" s="26" t="s">
        <v>1434</v>
      </c>
      <c r="CZ65" s="25">
        <v>2</v>
      </c>
      <c r="DA65" s="26" t="s">
        <v>1439</v>
      </c>
      <c r="DB65" s="26" t="s">
        <v>1435</v>
      </c>
      <c r="DC65" s="26" t="s">
        <v>1440</v>
      </c>
      <c r="DD65" s="26"/>
      <c r="DE65" s="26"/>
      <c r="DF65" s="26"/>
      <c r="DG65" s="26"/>
      <c r="DH65" s="26"/>
      <c r="DI65" s="26"/>
      <c r="DJ65" s="26" t="s">
        <v>1396</v>
      </c>
      <c r="DK65" s="26"/>
      <c r="DL65" s="26"/>
      <c r="DM65" s="26"/>
      <c r="DN65" s="26" t="s">
        <v>1438</v>
      </c>
      <c r="DO65" s="26" t="s">
        <v>1434</v>
      </c>
      <c r="DP65" s="25">
        <v>2</v>
      </c>
      <c r="DQ65" s="26" t="s">
        <v>1439</v>
      </c>
      <c r="DR65" s="26" t="s">
        <v>1435</v>
      </c>
      <c r="DS65" s="26" t="s">
        <v>1440</v>
      </c>
      <c r="DT65" s="26"/>
      <c r="DU65" s="26"/>
      <c r="DV65" s="26"/>
      <c r="DW65" s="26"/>
      <c r="DX65" s="26"/>
      <c r="DY65" s="26"/>
      <c r="DZ65" s="26" t="s">
        <v>1396</v>
      </c>
      <c r="EA65" s="26"/>
      <c r="EB65" s="26"/>
      <c r="EC65" s="26"/>
      <c r="ED65" s="26" t="s">
        <v>1438</v>
      </c>
      <c r="EE65" s="26" t="s">
        <v>1434</v>
      </c>
      <c r="EF65" s="25">
        <v>2</v>
      </c>
      <c r="EG65" s="26" t="s">
        <v>1439</v>
      </c>
      <c r="EH65" s="26" t="s">
        <v>1435</v>
      </c>
      <c r="EI65" s="26" t="s">
        <v>1440</v>
      </c>
      <c r="EJ65" s="26"/>
      <c r="EK65" s="26"/>
      <c r="EL65" s="26"/>
      <c r="EM65" s="26"/>
      <c r="EN65" s="26"/>
      <c r="EO65" s="26"/>
      <c r="EP65" s="26" t="s">
        <v>1396</v>
      </c>
      <c r="EQ65" s="26"/>
      <c r="ER65" s="26"/>
      <c r="ES65" s="26"/>
      <c r="ET65" s="26" t="s">
        <v>1438</v>
      </c>
      <c r="EU65" s="26" t="s">
        <v>1434</v>
      </c>
      <c r="EV65" s="25">
        <v>2</v>
      </c>
      <c r="EW65" s="26" t="s">
        <v>1439</v>
      </c>
      <c r="EX65" s="26" t="s">
        <v>1435</v>
      </c>
      <c r="EY65" s="26" t="s">
        <v>1440</v>
      </c>
      <c r="EZ65" s="26"/>
      <c r="FA65" s="26"/>
      <c r="FB65" s="26"/>
      <c r="FC65" s="26"/>
      <c r="FD65" s="26"/>
      <c r="FE65" s="26"/>
      <c r="FF65" s="26" t="s">
        <v>1396</v>
      </c>
      <c r="FG65" s="26"/>
      <c r="FH65" s="26"/>
      <c r="FI65" s="26"/>
      <c r="FJ65" s="26" t="s">
        <v>1438</v>
      </c>
      <c r="FK65" s="26" t="s">
        <v>1434</v>
      </c>
      <c r="FL65" s="25">
        <v>2</v>
      </c>
      <c r="FM65" s="26" t="s">
        <v>1439</v>
      </c>
      <c r="FN65" s="26" t="s">
        <v>1435</v>
      </c>
      <c r="FO65" s="26" t="s">
        <v>1440</v>
      </c>
      <c r="FP65" s="26"/>
      <c r="FQ65" s="26"/>
      <c r="FR65" s="26"/>
      <c r="FS65" s="26"/>
      <c r="FT65" s="26"/>
      <c r="FU65" s="26"/>
      <c r="FV65" s="26" t="s">
        <v>1396</v>
      </c>
      <c r="FW65" s="26"/>
      <c r="FX65" s="26"/>
      <c r="FY65" s="26"/>
      <c r="FZ65" s="26" t="s">
        <v>1438</v>
      </c>
      <c r="GA65" s="26" t="s">
        <v>1434</v>
      </c>
      <c r="GB65" s="25">
        <v>2</v>
      </c>
      <c r="GC65" s="26" t="s">
        <v>1439</v>
      </c>
      <c r="GD65" s="26" t="s">
        <v>1435</v>
      </c>
      <c r="GE65" s="26" t="s">
        <v>1440</v>
      </c>
      <c r="GF65" s="26"/>
      <c r="GG65" s="26"/>
      <c r="GH65" s="26"/>
      <c r="GI65" s="26"/>
      <c r="GJ65" s="26"/>
      <c r="GK65" s="26"/>
      <c r="GL65" s="26" t="s">
        <v>1396</v>
      </c>
      <c r="GM65" s="26"/>
      <c r="GN65" s="26"/>
      <c r="GO65" s="26"/>
      <c r="GP65" s="26" t="s">
        <v>1438</v>
      </c>
      <c r="GQ65" s="26" t="s">
        <v>1434</v>
      </c>
      <c r="GR65" s="25">
        <v>2</v>
      </c>
      <c r="GS65" s="26" t="s">
        <v>1439</v>
      </c>
      <c r="GT65" s="26" t="s">
        <v>1435</v>
      </c>
      <c r="GU65" s="26" t="s">
        <v>1440</v>
      </c>
      <c r="GV65" s="26"/>
      <c r="GW65" s="26"/>
      <c r="GX65" s="26"/>
      <c r="GY65" s="26"/>
      <c r="GZ65" s="26"/>
      <c r="HA65" s="26"/>
      <c r="HB65" s="26" t="s">
        <v>1396</v>
      </c>
      <c r="HC65" s="26"/>
      <c r="HD65" s="26"/>
      <c r="HE65" s="26"/>
      <c r="HF65" s="26" t="s">
        <v>1438</v>
      </c>
      <c r="HG65" s="26" t="s">
        <v>1434</v>
      </c>
      <c r="HH65" s="25">
        <v>2</v>
      </c>
      <c r="HI65" s="26" t="s">
        <v>1439</v>
      </c>
      <c r="HJ65" s="26" t="s">
        <v>1435</v>
      </c>
      <c r="HK65" s="26" t="s">
        <v>1440</v>
      </c>
      <c r="HL65" s="26"/>
      <c r="HM65" s="26"/>
      <c r="HN65" s="26"/>
      <c r="HO65" s="26"/>
      <c r="HP65" s="26"/>
      <c r="HQ65" s="26"/>
      <c r="HR65" s="26" t="s">
        <v>1396</v>
      </c>
      <c r="HS65" s="26"/>
      <c r="HT65" s="26"/>
      <c r="HU65" s="26"/>
      <c r="HV65" s="26" t="s">
        <v>1438</v>
      </c>
      <c r="HW65" s="26" t="s">
        <v>1434</v>
      </c>
      <c r="HX65" s="25">
        <v>2</v>
      </c>
      <c r="HY65" s="26" t="s">
        <v>1439</v>
      </c>
      <c r="HZ65" s="26" t="s">
        <v>1435</v>
      </c>
      <c r="IA65" s="26" t="s">
        <v>1440</v>
      </c>
      <c r="IB65" s="26"/>
      <c r="IC65" s="26"/>
      <c r="ID65" s="26"/>
      <c r="IE65" s="26"/>
      <c r="IF65" s="26"/>
      <c r="IG65" s="26"/>
      <c r="IH65" s="26" t="s">
        <v>1396</v>
      </c>
      <c r="II65" s="26"/>
      <c r="IJ65" s="26"/>
      <c r="IK65" s="26"/>
      <c r="IL65" s="26" t="s">
        <v>1438</v>
      </c>
      <c r="IM65" s="26" t="s">
        <v>1434</v>
      </c>
      <c r="IN65" s="25">
        <v>2</v>
      </c>
      <c r="IO65" s="26" t="s">
        <v>1439</v>
      </c>
      <c r="IP65" s="26" t="s">
        <v>1435</v>
      </c>
      <c r="IQ65" s="26" t="s">
        <v>1440</v>
      </c>
      <c r="IR65" s="26"/>
      <c r="IS65" s="26"/>
      <c r="IT65" s="26"/>
      <c r="IU65" s="26"/>
      <c r="IV65" s="26"/>
    </row>
    <row r="66" spans="1:256">
      <c r="A66" s="3">
        <v>65</v>
      </c>
      <c r="B66" s="26" t="s">
        <v>1125</v>
      </c>
      <c r="C66" s="66" t="s">
        <v>2299</v>
      </c>
      <c r="D66" s="26" t="s">
        <v>1206</v>
      </c>
      <c r="E66" s="26"/>
      <c r="F66" s="26">
        <v>1</v>
      </c>
      <c r="G66" s="26">
        <v>1999</v>
      </c>
      <c r="H66" s="126" t="s">
        <v>1490</v>
      </c>
      <c r="I66" s="26" t="s">
        <v>1491</v>
      </c>
      <c r="J66" s="25">
        <v>41</v>
      </c>
      <c r="K66" s="26" t="s">
        <v>1492</v>
      </c>
      <c r="L66" s="26"/>
      <c r="M66" s="26" t="s">
        <v>1493</v>
      </c>
      <c r="N66" s="26"/>
      <c r="O66" s="26" t="s">
        <v>1494</v>
      </c>
      <c r="P66" s="26"/>
      <c r="Q66" s="26"/>
      <c r="R66" s="26"/>
      <c r="S66" s="26" t="s">
        <v>1495</v>
      </c>
      <c r="T66" s="26"/>
      <c r="U66" s="26"/>
      <c r="V66" s="26" t="s">
        <v>1442</v>
      </c>
      <c r="W66" s="26" t="s">
        <v>1434</v>
      </c>
      <c r="X66" s="25">
        <v>2</v>
      </c>
      <c r="Y66" s="26" t="s">
        <v>1443</v>
      </c>
      <c r="Z66" s="26" t="s">
        <v>1444</v>
      </c>
      <c r="AA66" s="26" t="s">
        <v>1445</v>
      </c>
      <c r="AB66" s="26"/>
      <c r="AC66" s="26"/>
      <c r="AD66" s="26"/>
      <c r="AE66" s="26"/>
      <c r="AF66" s="26"/>
      <c r="AG66" s="26"/>
      <c r="AH66" s="26" t="s">
        <v>1441</v>
      </c>
      <c r="AI66" s="26"/>
      <c r="AJ66" s="26"/>
      <c r="AK66" s="26"/>
      <c r="AL66" s="26" t="s">
        <v>1442</v>
      </c>
      <c r="AM66" s="26" t="s">
        <v>1434</v>
      </c>
      <c r="AN66" s="25">
        <v>2</v>
      </c>
      <c r="AO66" s="26" t="s">
        <v>1443</v>
      </c>
      <c r="AP66" s="26" t="s">
        <v>1444</v>
      </c>
      <c r="AQ66" s="26" t="s">
        <v>1445</v>
      </c>
      <c r="AR66" s="26"/>
      <c r="AS66" s="26"/>
      <c r="AT66" s="26"/>
      <c r="AU66" s="26"/>
      <c r="AV66" s="26"/>
      <c r="AW66" s="26"/>
      <c r="AX66" s="26" t="s">
        <v>1441</v>
      </c>
      <c r="AY66" s="26"/>
      <c r="AZ66" s="26"/>
      <c r="BA66" s="26"/>
      <c r="BB66" s="26" t="s">
        <v>1442</v>
      </c>
      <c r="BC66" s="26" t="s">
        <v>1434</v>
      </c>
      <c r="BD66" s="25">
        <v>2</v>
      </c>
      <c r="BE66" s="26" t="s">
        <v>1443</v>
      </c>
      <c r="BF66" s="26" t="s">
        <v>1444</v>
      </c>
      <c r="BG66" s="26" t="s">
        <v>1445</v>
      </c>
      <c r="BH66" s="26"/>
      <c r="BI66" s="26"/>
      <c r="BJ66" s="26"/>
      <c r="BK66" s="26"/>
      <c r="BL66" s="26"/>
      <c r="BM66" s="26"/>
      <c r="BN66" s="26" t="s">
        <v>1441</v>
      </c>
      <c r="BO66" s="26"/>
      <c r="BP66" s="26"/>
      <c r="BQ66" s="26"/>
      <c r="BR66" s="26" t="s">
        <v>1442</v>
      </c>
      <c r="BS66" s="26" t="s">
        <v>1434</v>
      </c>
      <c r="BT66" s="25">
        <v>2</v>
      </c>
      <c r="BU66" s="26" t="s">
        <v>1443</v>
      </c>
      <c r="BV66" s="26" t="s">
        <v>1444</v>
      </c>
      <c r="BW66" s="26" t="s">
        <v>1445</v>
      </c>
      <c r="BX66" s="26"/>
      <c r="BY66" s="26"/>
      <c r="BZ66" s="26"/>
      <c r="CA66" s="26"/>
      <c r="CB66" s="26"/>
      <c r="CC66" s="26"/>
      <c r="CD66" s="26" t="s">
        <v>1441</v>
      </c>
      <c r="CE66" s="26"/>
      <c r="CF66" s="26"/>
      <c r="CG66" s="26"/>
      <c r="CH66" s="26" t="s">
        <v>1442</v>
      </c>
      <c r="CI66" s="26" t="s">
        <v>1434</v>
      </c>
      <c r="CJ66" s="25">
        <v>2</v>
      </c>
      <c r="CK66" s="26" t="s">
        <v>1443</v>
      </c>
      <c r="CL66" s="26" t="s">
        <v>1444</v>
      </c>
      <c r="CM66" s="26" t="s">
        <v>1445</v>
      </c>
      <c r="CN66" s="26"/>
      <c r="CO66" s="26"/>
      <c r="CP66" s="26"/>
      <c r="CQ66" s="26"/>
      <c r="CR66" s="26"/>
      <c r="CS66" s="26"/>
      <c r="CT66" s="26" t="s">
        <v>1441</v>
      </c>
      <c r="CU66" s="26"/>
      <c r="CV66" s="26"/>
      <c r="CW66" s="26"/>
      <c r="CX66" s="26" t="s">
        <v>1442</v>
      </c>
      <c r="CY66" s="26" t="s">
        <v>1434</v>
      </c>
      <c r="CZ66" s="25">
        <v>2</v>
      </c>
      <c r="DA66" s="26" t="s">
        <v>1443</v>
      </c>
      <c r="DB66" s="26" t="s">
        <v>1444</v>
      </c>
      <c r="DC66" s="26" t="s">
        <v>1445</v>
      </c>
      <c r="DD66" s="26"/>
      <c r="DE66" s="26"/>
      <c r="DF66" s="26"/>
      <c r="DG66" s="26"/>
      <c r="DH66" s="26"/>
      <c r="DI66" s="26"/>
      <c r="DJ66" s="26" t="s">
        <v>1441</v>
      </c>
      <c r="DK66" s="26"/>
      <c r="DL66" s="26"/>
      <c r="DM66" s="26"/>
      <c r="DN66" s="26" t="s">
        <v>1442</v>
      </c>
      <c r="DO66" s="26" t="s">
        <v>1434</v>
      </c>
      <c r="DP66" s="25">
        <v>2</v>
      </c>
      <c r="DQ66" s="26" t="s">
        <v>1443</v>
      </c>
      <c r="DR66" s="26" t="s">
        <v>1444</v>
      </c>
      <c r="DS66" s="26" t="s">
        <v>1445</v>
      </c>
      <c r="DT66" s="26"/>
      <c r="DU66" s="26"/>
      <c r="DV66" s="26"/>
      <c r="DW66" s="26"/>
      <c r="DX66" s="26"/>
      <c r="DY66" s="26"/>
      <c r="DZ66" s="26" t="s">
        <v>1441</v>
      </c>
      <c r="EA66" s="26"/>
      <c r="EB66" s="26"/>
      <c r="EC66" s="26"/>
      <c r="ED66" s="26" t="s">
        <v>1442</v>
      </c>
      <c r="EE66" s="26" t="s">
        <v>1434</v>
      </c>
      <c r="EF66" s="25">
        <v>2</v>
      </c>
      <c r="EG66" s="26" t="s">
        <v>1443</v>
      </c>
      <c r="EH66" s="26" t="s">
        <v>1444</v>
      </c>
      <c r="EI66" s="26" t="s">
        <v>1445</v>
      </c>
      <c r="EJ66" s="26"/>
      <c r="EK66" s="26"/>
      <c r="EL66" s="26"/>
      <c r="EM66" s="26"/>
      <c r="EN66" s="26"/>
      <c r="EO66" s="26"/>
      <c r="EP66" s="26" t="s">
        <v>1441</v>
      </c>
      <c r="EQ66" s="26"/>
      <c r="ER66" s="26"/>
      <c r="ES66" s="26"/>
      <c r="ET66" s="26" t="s">
        <v>1442</v>
      </c>
      <c r="EU66" s="26" t="s">
        <v>1434</v>
      </c>
      <c r="EV66" s="25">
        <v>2</v>
      </c>
      <c r="EW66" s="26" t="s">
        <v>1443</v>
      </c>
      <c r="EX66" s="26" t="s">
        <v>1444</v>
      </c>
      <c r="EY66" s="26" t="s">
        <v>1445</v>
      </c>
      <c r="EZ66" s="26"/>
      <c r="FA66" s="26"/>
      <c r="FB66" s="26"/>
      <c r="FC66" s="26"/>
      <c r="FD66" s="26"/>
      <c r="FE66" s="26"/>
      <c r="FF66" s="26" t="s">
        <v>1441</v>
      </c>
      <c r="FG66" s="26"/>
      <c r="FH66" s="26"/>
      <c r="FI66" s="26"/>
      <c r="FJ66" s="26" t="s">
        <v>1442</v>
      </c>
      <c r="FK66" s="26" t="s">
        <v>1434</v>
      </c>
      <c r="FL66" s="25">
        <v>2</v>
      </c>
      <c r="FM66" s="26" t="s">
        <v>1443</v>
      </c>
      <c r="FN66" s="26" t="s">
        <v>1444</v>
      </c>
      <c r="FO66" s="26" t="s">
        <v>1445</v>
      </c>
      <c r="FP66" s="26"/>
      <c r="FQ66" s="26"/>
      <c r="FR66" s="26"/>
      <c r="FS66" s="26"/>
      <c r="FT66" s="26"/>
      <c r="FU66" s="26"/>
      <c r="FV66" s="26" t="s">
        <v>1441</v>
      </c>
      <c r="FW66" s="26"/>
      <c r="FX66" s="26"/>
      <c r="FY66" s="26"/>
      <c r="FZ66" s="26" t="s">
        <v>1442</v>
      </c>
      <c r="GA66" s="26" t="s">
        <v>1434</v>
      </c>
      <c r="GB66" s="25">
        <v>2</v>
      </c>
      <c r="GC66" s="26" t="s">
        <v>1443</v>
      </c>
      <c r="GD66" s="26" t="s">
        <v>1444</v>
      </c>
      <c r="GE66" s="26" t="s">
        <v>1445</v>
      </c>
      <c r="GF66" s="26"/>
      <c r="GG66" s="26"/>
      <c r="GH66" s="26"/>
      <c r="GI66" s="26"/>
      <c r="GJ66" s="26"/>
      <c r="GK66" s="26"/>
      <c r="GL66" s="26" t="s">
        <v>1441</v>
      </c>
      <c r="GM66" s="26"/>
      <c r="GN66" s="26"/>
      <c r="GO66" s="26"/>
      <c r="GP66" s="26" t="s">
        <v>1442</v>
      </c>
      <c r="GQ66" s="26" t="s">
        <v>1434</v>
      </c>
      <c r="GR66" s="25">
        <v>2</v>
      </c>
      <c r="GS66" s="26" t="s">
        <v>1443</v>
      </c>
      <c r="GT66" s="26" t="s">
        <v>1444</v>
      </c>
      <c r="GU66" s="26" t="s">
        <v>1445</v>
      </c>
      <c r="GV66" s="26"/>
      <c r="GW66" s="26"/>
      <c r="GX66" s="26"/>
      <c r="GY66" s="26"/>
      <c r="GZ66" s="26"/>
      <c r="HA66" s="26"/>
      <c r="HB66" s="26" t="s">
        <v>1441</v>
      </c>
      <c r="HC66" s="26"/>
      <c r="HD66" s="26"/>
      <c r="HE66" s="26"/>
      <c r="HF66" s="26" t="s">
        <v>1442</v>
      </c>
      <c r="HG66" s="26" t="s">
        <v>1434</v>
      </c>
      <c r="HH66" s="25">
        <v>2</v>
      </c>
      <c r="HI66" s="26" t="s">
        <v>1443</v>
      </c>
      <c r="HJ66" s="26" t="s">
        <v>1444</v>
      </c>
      <c r="HK66" s="26" t="s">
        <v>1445</v>
      </c>
      <c r="HL66" s="26"/>
      <c r="HM66" s="26"/>
      <c r="HN66" s="26"/>
      <c r="HO66" s="26"/>
      <c r="HP66" s="26"/>
      <c r="HQ66" s="26"/>
      <c r="HR66" s="26" t="s">
        <v>1441</v>
      </c>
      <c r="HS66" s="26"/>
      <c r="HT66" s="26"/>
      <c r="HU66" s="26"/>
      <c r="HV66" s="26" t="s">
        <v>1442</v>
      </c>
      <c r="HW66" s="26" t="s">
        <v>1434</v>
      </c>
      <c r="HX66" s="25">
        <v>2</v>
      </c>
      <c r="HY66" s="26" t="s">
        <v>1443</v>
      </c>
      <c r="HZ66" s="26" t="s">
        <v>1444</v>
      </c>
      <c r="IA66" s="26" t="s">
        <v>1445</v>
      </c>
      <c r="IB66" s="26"/>
      <c r="IC66" s="26"/>
      <c r="ID66" s="26"/>
      <c r="IE66" s="26"/>
      <c r="IF66" s="26"/>
      <c r="IG66" s="26"/>
      <c r="IH66" s="26" t="s">
        <v>1441</v>
      </c>
      <c r="II66" s="26"/>
      <c r="IJ66" s="26"/>
      <c r="IK66" s="26"/>
      <c r="IL66" s="26" t="s">
        <v>1442</v>
      </c>
      <c r="IM66" s="26" t="s">
        <v>1434</v>
      </c>
      <c r="IN66" s="25">
        <v>2</v>
      </c>
      <c r="IO66" s="26" t="s">
        <v>1443</v>
      </c>
      <c r="IP66" s="26" t="s">
        <v>1444</v>
      </c>
      <c r="IQ66" s="26" t="s">
        <v>1445</v>
      </c>
      <c r="IR66" s="26"/>
      <c r="IS66" s="26"/>
      <c r="IT66" s="26"/>
      <c r="IU66" s="26"/>
      <c r="IV66" s="26"/>
    </row>
    <row r="67" spans="1:256">
      <c r="A67" s="3">
        <v>66</v>
      </c>
      <c r="B67" s="26" t="s">
        <v>1125</v>
      </c>
      <c r="C67" s="66" t="s">
        <v>2299</v>
      </c>
      <c r="D67" s="26" t="s">
        <v>1496</v>
      </c>
      <c r="E67" s="25">
        <v>2</v>
      </c>
      <c r="F67" s="26"/>
      <c r="G67" s="26">
        <v>2016</v>
      </c>
      <c r="H67" s="126" t="s">
        <v>1497</v>
      </c>
      <c r="I67" s="26" t="s">
        <v>1464</v>
      </c>
      <c r="J67" s="25">
        <v>31</v>
      </c>
      <c r="K67" s="26" t="s">
        <v>1472</v>
      </c>
      <c r="L67" s="25">
        <v>88</v>
      </c>
      <c r="M67" s="26" t="s">
        <v>1498</v>
      </c>
      <c r="N67" s="26"/>
      <c r="O67" s="26" t="s">
        <v>1467</v>
      </c>
      <c r="P67" s="26"/>
      <c r="Q67" s="26"/>
      <c r="R67" s="26"/>
      <c r="S67" s="26" t="s">
        <v>1499</v>
      </c>
      <c r="T67" s="26"/>
      <c r="U67" s="26"/>
      <c r="V67" s="26" t="s">
        <v>1447</v>
      </c>
      <c r="W67" s="26" t="s">
        <v>1434</v>
      </c>
      <c r="X67" s="25">
        <v>1</v>
      </c>
      <c r="Y67" s="26" t="s">
        <v>1448</v>
      </c>
      <c r="Z67" s="26" t="s">
        <v>1449</v>
      </c>
      <c r="AA67" s="26" t="s">
        <v>1450</v>
      </c>
      <c r="AB67" s="26"/>
      <c r="AC67" s="26"/>
      <c r="AD67" s="26"/>
      <c r="AE67" s="26"/>
      <c r="AF67" s="26"/>
      <c r="AG67" s="26"/>
      <c r="AH67" s="26" t="s">
        <v>1446</v>
      </c>
      <c r="AI67" s="26"/>
      <c r="AJ67" s="26"/>
      <c r="AK67" s="26"/>
      <c r="AL67" s="26" t="s">
        <v>1447</v>
      </c>
      <c r="AM67" s="26" t="s">
        <v>1434</v>
      </c>
      <c r="AN67" s="25">
        <v>1</v>
      </c>
      <c r="AO67" s="26" t="s">
        <v>1448</v>
      </c>
      <c r="AP67" s="26" t="s">
        <v>1449</v>
      </c>
      <c r="AQ67" s="26" t="s">
        <v>1450</v>
      </c>
      <c r="AR67" s="26"/>
      <c r="AS67" s="26"/>
      <c r="AT67" s="26"/>
      <c r="AU67" s="26"/>
      <c r="AV67" s="26"/>
      <c r="AW67" s="26"/>
      <c r="AX67" s="26" t="s">
        <v>1446</v>
      </c>
      <c r="AY67" s="26"/>
      <c r="AZ67" s="26"/>
      <c r="BA67" s="26"/>
      <c r="BB67" s="26" t="s">
        <v>1447</v>
      </c>
      <c r="BC67" s="26" t="s">
        <v>1434</v>
      </c>
      <c r="BD67" s="25">
        <v>1</v>
      </c>
      <c r="BE67" s="26" t="s">
        <v>1448</v>
      </c>
      <c r="BF67" s="26" t="s">
        <v>1449</v>
      </c>
      <c r="BG67" s="26" t="s">
        <v>1450</v>
      </c>
      <c r="BH67" s="26"/>
      <c r="BI67" s="26"/>
      <c r="BJ67" s="26"/>
      <c r="BK67" s="26"/>
      <c r="BL67" s="26"/>
      <c r="BM67" s="26"/>
      <c r="BN67" s="26" t="s">
        <v>1446</v>
      </c>
      <c r="BO67" s="26"/>
      <c r="BP67" s="26"/>
      <c r="BQ67" s="26"/>
      <c r="BR67" s="26" t="s">
        <v>1447</v>
      </c>
      <c r="BS67" s="26" t="s">
        <v>1434</v>
      </c>
      <c r="BT67" s="25">
        <v>1</v>
      </c>
      <c r="BU67" s="26" t="s">
        <v>1448</v>
      </c>
      <c r="BV67" s="26" t="s">
        <v>1449</v>
      </c>
      <c r="BW67" s="26" t="s">
        <v>1450</v>
      </c>
      <c r="BX67" s="26"/>
      <c r="BY67" s="26"/>
      <c r="BZ67" s="26"/>
      <c r="CA67" s="26"/>
      <c r="CB67" s="26"/>
      <c r="CC67" s="26"/>
      <c r="CD67" s="26" t="s">
        <v>1446</v>
      </c>
      <c r="CE67" s="26"/>
      <c r="CF67" s="26"/>
      <c r="CG67" s="26"/>
      <c r="CH67" s="26" t="s">
        <v>1447</v>
      </c>
      <c r="CI67" s="26" t="s">
        <v>1434</v>
      </c>
      <c r="CJ67" s="25">
        <v>1</v>
      </c>
      <c r="CK67" s="26" t="s">
        <v>1448</v>
      </c>
      <c r="CL67" s="26" t="s">
        <v>1449</v>
      </c>
      <c r="CM67" s="26" t="s">
        <v>1450</v>
      </c>
      <c r="CN67" s="26"/>
      <c r="CO67" s="26"/>
      <c r="CP67" s="26"/>
      <c r="CQ67" s="26"/>
      <c r="CR67" s="26"/>
      <c r="CS67" s="26"/>
      <c r="CT67" s="26" t="s">
        <v>1446</v>
      </c>
      <c r="CU67" s="26"/>
      <c r="CV67" s="26"/>
      <c r="CW67" s="26"/>
      <c r="CX67" s="26" t="s">
        <v>1447</v>
      </c>
      <c r="CY67" s="26" t="s">
        <v>1434</v>
      </c>
      <c r="CZ67" s="25">
        <v>1</v>
      </c>
      <c r="DA67" s="26" t="s">
        <v>1448</v>
      </c>
      <c r="DB67" s="26" t="s">
        <v>1449</v>
      </c>
      <c r="DC67" s="26" t="s">
        <v>1450</v>
      </c>
      <c r="DD67" s="26"/>
      <c r="DE67" s="26"/>
      <c r="DF67" s="26"/>
      <c r="DG67" s="26"/>
      <c r="DH67" s="26"/>
      <c r="DI67" s="26"/>
      <c r="DJ67" s="26" t="s">
        <v>1446</v>
      </c>
      <c r="DK67" s="26"/>
      <c r="DL67" s="26"/>
      <c r="DM67" s="26"/>
      <c r="DN67" s="26" t="s">
        <v>1447</v>
      </c>
      <c r="DO67" s="26" t="s">
        <v>1434</v>
      </c>
      <c r="DP67" s="25">
        <v>1</v>
      </c>
      <c r="DQ67" s="26" t="s">
        <v>1448</v>
      </c>
      <c r="DR67" s="26" t="s">
        <v>1449</v>
      </c>
      <c r="DS67" s="26" t="s">
        <v>1450</v>
      </c>
      <c r="DT67" s="26"/>
      <c r="DU67" s="26"/>
      <c r="DV67" s="26"/>
      <c r="DW67" s="26"/>
      <c r="DX67" s="26"/>
      <c r="DY67" s="26"/>
      <c r="DZ67" s="26" t="s">
        <v>1446</v>
      </c>
      <c r="EA67" s="26"/>
      <c r="EB67" s="26"/>
      <c r="EC67" s="26"/>
      <c r="ED67" s="26" t="s">
        <v>1447</v>
      </c>
      <c r="EE67" s="26" t="s">
        <v>1434</v>
      </c>
      <c r="EF67" s="25">
        <v>1</v>
      </c>
      <c r="EG67" s="26" t="s">
        <v>1448</v>
      </c>
      <c r="EH67" s="26" t="s">
        <v>1449</v>
      </c>
      <c r="EI67" s="26" t="s">
        <v>1450</v>
      </c>
      <c r="EJ67" s="26"/>
      <c r="EK67" s="26"/>
      <c r="EL67" s="26"/>
      <c r="EM67" s="26"/>
      <c r="EN67" s="26"/>
      <c r="EO67" s="26"/>
      <c r="EP67" s="26" t="s">
        <v>1446</v>
      </c>
      <c r="EQ67" s="26"/>
      <c r="ER67" s="26"/>
      <c r="ES67" s="26"/>
      <c r="ET67" s="26" t="s">
        <v>1447</v>
      </c>
      <c r="EU67" s="26" t="s">
        <v>1434</v>
      </c>
      <c r="EV67" s="25">
        <v>1</v>
      </c>
      <c r="EW67" s="26" t="s">
        <v>1448</v>
      </c>
      <c r="EX67" s="26" t="s">
        <v>1449</v>
      </c>
      <c r="EY67" s="26" t="s">
        <v>1450</v>
      </c>
      <c r="EZ67" s="26"/>
      <c r="FA67" s="26"/>
      <c r="FB67" s="26"/>
      <c r="FC67" s="26"/>
      <c r="FD67" s="26"/>
      <c r="FE67" s="26"/>
      <c r="FF67" s="26" t="s">
        <v>1446</v>
      </c>
      <c r="FG67" s="26"/>
      <c r="FH67" s="26"/>
      <c r="FI67" s="26"/>
      <c r="FJ67" s="26" t="s">
        <v>1447</v>
      </c>
      <c r="FK67" s="26" t="s">
        <v>1434</v>
      </c>
      <c r="FL67" s="25">
        <v>1</v>
      </c>
      <c r="FM67" s="26" t="s">
        <v>1448</v>
      </c>
      <c r="FN67" s="26" t="s">
        <v>1449</v>
      </c>
      <c r="FO67" s="26" t="s">
        <v>1450</v>
      </c>
      <c r="FP67" s="26"/>
      <c r="FQ67" s="26"/>
      <c r="FR67" s="26"/>
      <c r="FS67" s="26"/>
      <c r="FT67" s="26"/>
      <c r="FU67" s="26"/>
      <c r="FV67" s="26" t="s">
        <v>1446</v>
      </c>
      <c r="FW67" s="26"/>
      <c r="FX67" s="26"/>
      <c r="FY67" s="26"/>
      <c r="FZ67" s="26" t="s">
        <v>1447</v>
      </c>
      <c r="GA67" s="26" t="s">
        <v>1434</v>
      </c>
      <c r="GB67" s="25">
        <v>1</v>
      </c>
      <c r="GC67" s="26" t="s">
        <v>1448</v>
      </c>
      <c r="GD67" s="26" t="s">
        <v>1449</v>
      </c>
      <c r="GE67" s="26" t="s">
        <v>1450</v>
      </c>
      <c r="GF67" s="26"/>
      <c r="GG67" s="26"/>
      <c r="GH67" s="26"/>
      <c r="GI67" s="26"/>
      <c r="GJ67" s="26"/>
      <c r="GK67" s="26"/>
      <c r="GL67" s="26" t="s">
        <v>1446</v>
      </c>
      <c r="GM67" s="26"/>
      <c r="GN67" s="26"/>
      <c r="GO67" s="26"/>
      <c r="GP67" s="26" t="s">
        <v>1447</v>
      </c>
      <c r="GQ67" s="26" t="s">
        <v>1434</v>
      </c>
      <c r="GR67" s="25">
        <v>1</v>
      </c>
      <c r="GS67" s="26" t="s">
        <v>1448</v>
      </c>
      <c r="GT67" s="26" t="s">
        <v>1449</v>
      </c>
      <c r="GU67" s="26" t="s">
        <v>1450</v>
      </c>
      <c r="GV67" s="26"/>
      <c r="GW67" s="26"/>
      <c r="GX67" s="26"/>
      <c r="GY67" s="26"/>
      <c r="GZ67" s="26"/>
      <c r="HA67" s="26"/>
      <c r="HB67" s="26" t="s">
        <v>1446</v>
      </c>
      <c r="HC67" s="26"/>
      <c r="HD67" s="26"/>
      <c r="HE67" s="26"/>
      <c r="HF67" s="26" t="s">
        <v>1447</v>
      </c>
      <c r="HG67" s="26" t="s">
        <v>1434</v>
      </c>
      <c r="HH67" s="25">
        <v>1</v>
      </c>
      <c r="HI67" s="26" t="s">
        <v>1448</v>
      </c>
      <c r="HJ67" s="26" t="s">
        <v>1449</v>
      </c>
      <c r="HK67" s="26" t="s">
        <v>1450</v>
      </c>
      <c r="HL67" s="26"/>
      <c r="HM67" s="26"/>
      <c r="HN67" s="26"/>
      <c r="HO67" s="26"/>
      <c r="HP67" s="26"/>
      <c r="HQ67" s="26"/>
      <c r="HR67" s="26" t="s">
        <v>1446</v>
      </c>
      <c r="HS67" s="26"/>
      <c r="HT67" s="26"/>
      <c r="HU67" s="26"/>
      <c r="HV67" s="26" t="s">
        <v>1447</v>
      </c>
      <c r="HW67" s="26" t="s">
        <v>1434</v>
      </c>
      <c r="HX67" s="25">
        <v>1</v>
      </c>
      <c r="HY67" s="26" t="s">
        <v>1448</v>
      </c>
      <c r="HZ67" s="26" t="s">
        <v>1449</v>
      </c>
      <c r="IA67" s="26" t="s">
        <v>1450</v>
      </c>
      <c r="IB67" s="26"/>
      <c r="IC67" s="26"/>
      <c r="ID67" s="26"/>
      <c r="IE67" s="26"/>
      <c r="IF67" s="26"/>
      <c r="IG67" s="26"/>
      <c r="IH67" s="26" t="s">
        <v>1446</v>
      </c>
      <c r="II67" s="26"/>
      <c r="IJ67" s="26"/>
      <c r="IK67" s="26"/>
      <c r="IL67" s="26" t="s">
        <v>1447</v>
      </c>
      <c r="IM67" s="26" t="s">
        <v>1434</v>
      </c>
      <c r="IN67" s="25">
        <v>1</v>
      </c>
      <c r="IO67" s="26" t="s">
        <v>1448</v>
      </c>
      <c r="IP67" s="26" t="s">
        <v>1449</v>
      </c>
      <c r="IQ67" s="26" t="s">
        <v>1450</v>
      </c>
      <c r="IR67" s="26"/>
      <c r="IS67" s="26"/>
      <c r="IT67" s="26"/>
      <c r="IU67" s="26"/>
      <c r="IV67" s="26"/>
    </row>
    <row r="68" spans="1:256">
      <c r="A68" s="3">
        <v>67</v>
      </c>
      <c r="B68" s="26" t="s">
        <v>1125</v>
      </c>
      <c r="C68" s="66" t="s">
        <v>2299</v>
      </c>
      <c r="D68" s="26" t="s">
        <v>1500</v>
      </c>
      <c r="E68" s="26">
        <v>1</v>
      </c>
      <c r="F68" s="26"/>
      <c r="G68" s="26">
        <v>2004</v>
      </c>
      <c r="H68" s="126" t="s">
        <v>1501</v>
      </c>
      <c r="I68" s="26" t="s">
        <v>1464</v>
      </c>
      <c r="J68" s="25">
        <v>54</v>
      </c>
      <c r="K68" s="26" t="s">
        <v>1492</v>
      </c>
      <c r="L68" s="25">
        <v>19</v>
      </c>
      <c r="M68" s="26" t="s">
        <v>1502</v>
      </c>
      <c r="N68" s="26"/>
      <c r="O68" s="26" t="s">
        <v>1467</v>
      </c>
      <c r="P68" s="26"/>
      <c r="Q68" s="26"/>
      <c r="R68" s="26"/>
      <c r="S68" s="26" t="s">
        <v>1503</v>
      </c>
      <c r="T68" s="26"/>
      <c r="U68" s="26"/>
      <c r="V68" s="26" t="s">
        <v>1452</v>
      </c>
      <c r="W68" s="26" t="s">
        <v>1434</v>
      </c>
      <c r="X68" s="25">
        <v>2</v>
      </c>
      <c r="Y68" s="26" t="s">
        <v>1453</v>
      </c>
      <c r="Z68" s="26" t="s">
        <v>1454</v>
      </c>
      <c r="AA68" s="26" t="s">
        <v>1455</v>
      </c>
      <c r="AB68" s="26"/>
      <c r="AC68" s="26"/>
      <c r="AD68" s="26"/>
      <c r="AE68" s="26"/>
      <c r="AF68" s="26"/>
      <c r="AG68" s="26"/>
      <c r="AH68" s="26" t="s">
        <v>1451</v>
      </c>
      <c r="AI68" s="26"/>
      <c r="AJ68" s="26"/>
      <c r="AK68" s="26"/>
      <c r="AL68" s="26" t="s">
        <v>1452</v>
      </c>
      <c r="AM68" s="26" t="s">
        <v>1434</v>
      </c>
      <c r="AN68" s="25">
        <v>2</v>
      </c>
      <c r="AO68" s="26" t="s">
        <v>1453</v>
      </c>
      <c r="AP68" s="26" t="s">
        <v>1454</v>
      </c>
      <c r="AQ68" s="26" t="s">
        <v>1455</v>
      </c>
      <c r="AR68" s="26"/>
      <c r="AS68" s="26"/>
      <c r="AT68" s="26"/>
      <c r="AU68" s="26"/>
      <c r="AV68" s="26"/>
      <c r="AW68" s="26"/>
      <c r="AX68" s="26" t="s">
        <v>1451</v>
      </c>
      <c r="AY68" s="26"/>
      <c r="AZ68" s="26"/>
      <c r="BA68" s="26"/>
      <c r="BB68" s="26" t="s">
        <v>1452</v>
      </c>
      <c r="BC68" s="26" t="s">
        <v>1434</v>
      </c>
      <c r="BD68" s="25">
        <v>2</v>
      </c>
      <c r="BE68" s="26" t="s">
        <v>1453</v>
      </c>
      <c r="BF68" s="26" t="s">
        <v>1454</v>
      </c>
      <c r="BG68" s="26" t="s">
        <v>1455</v>
      </c>
      <c r="BH68" s="26"/>
      <c r="BI68" s="26"/>
      <c r="BJ68" s="26"/>
      <c r="BK68" s="26"/>
      <c r="BL68" s="26"/>
      <c r="BM68" s="26"/>
      <c r="BN68" s="26" t="s">
        <v>1451</v>
      </c>
      <c r="BO68" s="26"/>
      <c r="BP68" s="26"/>
      <c r="BQ68" s="26"/>
      <c r="BR68" s="26" t="s">
        <v>1452</v>
      </c>
      <c r="BS68" s="26" t="s">
        <v>1434</v>
      </c>
      <c r="BT68" s="25">
        <v>2</v>
      </c>
      <c r="BU68" s="26" t="s">
        <v>1453</v>
      </c>
      <c r="BV68" s="26" t="s">
        <v>1454</v>
      </c>
      <c r="BW68" s="26" t="s">
        <v>1455</v>
      </c>
      <c r="BX68" s="26"/>
      <c r="BY68" s="26"/>
      <c r="BZ68" s="26"/>
      <c r="CA68" s="26"/>
      <c r="CB68" s="26"/>
      <c r="CC68" s="26"/>
      <c r="CD68" s="26" t="s">
        <v>1451</v>
      </c>
      <c r="CE68" s="26"/>
      <c r="CF68" s="26"/>
      <c r="CG68" s="26"/>
      <c r="CH68" s="26" t="s">
        <v>1452</v>
      </c>
      <c r="CI68" s="26" t="s">
        <v>1434</v>
      </c>
      <c r="CJ68" s="25">
        <v>2</v>
      </c>
      <c r="CK68" s="26" t="s">
        <v>1453</v>
      </c>
      <c r="CL68" s="26" t="s">
        <v>1454</v>
      </c>
      <c r="CM68" s="26" t="s">
        <v>1455</v>
      </c>
      <c r="CN68" s="26"/>
      <c r="CO68" s="26"/>
      <c r="CP68" s="26"/>
      <c r="CQ68" s="26"/>
      <c r="CR68" s="26"/>
      <c r="CS68" s="26"/>
      <c r="CT68" s="26" t="s">
        <v>1451</v>
      </c>
      <c r="CU68" s="26"/>
      <c r="CV68" s="26"/>
      <c r="CW68" s="26"/>
      <c r="CX68" s="26" t="s">
        <v>1452</v>
      </c>
      <c r="CY68" s="26" t="s">
        <v>1434</v>
      </c>
      <c r="CZ68" s="25">
        <v>2</v>
      </c>
      <c r="DA68" s="26" t="s">
        <v>1453</v>
      </c>
      <c r="DB68" s="26" t="s">
        <v>1454</v>
      </c>
      <c r="DC68" s="26" t="s">
        <v>1455</v>
      </c>
      <c r="DD68" s="26"/>
      <c r="DE68" s="26"/>
      <c r="DF68" s="26"/>
      <c r="DG68" s="26"/>
      <c r="DH68" s="26"/>
      <c r="DI68" s="26"/>
      <c r="DJ68" s="26" t="s">
        <v>1451</v>
      </c>
      <c r="DK68" s="26"/>
      <c r="DL68" s="26"/>
      <c r="DM68" s="26"/>
      <c r="DN68" s="26" t="s">
        <v>1452</v>
      </c>
      <c r="DO68" s="26" t="s">
        <v>1434</v>
      </c>
      <c r="DP68" s="25">
        <v>2</v>
      </c>
      <c r="DQ68" s="26" t="s">
        <v>1453</v>
      </c>
      <c r="DR68" s="26" t="s">
        <v>1454</v>
      </c>
      <c r="DS68" s="26" t="s">
        <v>1455</v>
      </c>
      <c r="DT68" s="26"/>
      <c r="DU68" s="26"/>
      <c r="DV68" s="26"/>
      <c r="DW68" s="26"/>
      <c r="DX68" s="26"/>
      <c r="DY68" s="26"/>
      <c r="DZ68" s="26" t="s">
        <v>1451</v>
      </c>
      <c r="EA68" s="26"/>
      <c r="EB68" s="26"/>
      <c r="EC68" s="26"/>
      <c r="ED68" s="26" t="s">
        <v>1452</v>
      </c>
      <c r="EE68" s="26" t="s">
        <v>1434</v>
      </c>
      <c r="EF68" s="25">
        <v>2</v>
      </c>
      <c r="EG68" s="26" t="s">
        <v>1453</v>
      </c>
      <c r="EH68" s="26" t="s">
        <v>1454</v>
      </c>
      <c r="EI68" s="26" t="s">
        <v>1455</v>
      </c>
      <c r="EJ68" s="26"/>
      <c r="EK68" s="26"/>
      <c r="EL68" s="26"/>
      <c r="EM68" s="26"/>
      <c r="EN68" s="26"/>
      <c r="EO68" s="26"/>
      <c r="EP68" s="26" t="s">
        <v>1451</v>
      </c>
      <c r="EQ68" s="26"/>
      <c r="ER68" s="26"/>
      <c r="ES68" s="26"/>
      <c r="ET68" s="26" t="s">
        <v>1452</v>
      </c>
      <c r="EU68" s="26" t="s">
        <v>1434</v>
      </c>
      <c r="EV68" s="25">
        <v>2</v>
      </c>
      <c r="EW68" s="26" t="s">
        <v>1453</v>
      </c>
      <c r="EX68" s="26" t="s">
        <v>1454</v>
      </c>
      <c r="EY68" s="26" t="s">
        <v>1455</v>
      </c>
      <c r="EZ68" s="26"/>
      <c r="FA68" s="26"/>
      <c r="FB68" s="26"/>
      <c r="FC68" s="26"/>
      <c r="FD68" s="26"/>
      <c r="FE68" s="26"/>
      <c r="FF68" s="26" t="s">
        <v>1451</v>
      </c>
      <c r="FG68" s="26"/>
      <c r="FH68" s="26"/>
      <c r="FI68" s="26"/>
      <c r="FJ68" s="26" t="s">
        <v>1452</v>
      </c>
      <c r="FK68" s="26" t="s">
        <v>1434</v>
      </c>
      <c r="FL68" s="25">
        <v>2</v>
      </c>
      <c r="FM68" s="26" t="s">
        <v>1453</v>
      </c>
      <c r="FN68" s="26" t="s">
        <v>1454</v>
      </c>
      <c r="FO68" s="26" t="s">
        <v>1455</v>
      </c>
      <c r="FP68" s="26"/>
      <c r="FQ68" s="26"/>
      <c r="FR68" s="26"/>
      <c r="FS68" s="26"/>
      <c r="FT68" s="26"/>
      <c r="FU68" s="26"/>
      <c r="FV68" s="26" t="s">
        <v>1451</v>
      </c>
      <c r="FW68" s="26"/>
      <c r="FX68" s="26"/>
      <c r="FY68" s="26"/>
      <c r="FZ68" s="26" t="s">
        <v>1452</v>
      </c>
      <c r="GA68" s="26" t="s">
        <v>1434</v>
      </c>
      <c r="GB68" s="25">
        <v>2</v>
      </c>
      <c r="GC68" s="26" t="s">
        <v>1453</v>
      </c>
      <c r="GD68" s="26" t="s">
        <v>1454</v>
      </c>
      <c r="GE68" s="26" t="s">
        <v>1455</v>
      </c>
      <c r="GF68" s="26"/>
      <c r="GG68" s="26"/>
      <c r="GH68" s="26"/>
      <c r="GI68" s="26"/>
      <c r="GJ68" s="26"/>
      <c r="GK68" s="26"/>
      <c r="GL68" s="26" t="s">
        <v>1451</v>
      </c>
      <c r="GM68" s="26"/>
      <c r="GN68" s="26"/>
      <c r="GO68" s="26"/>
      <c r="GP68" s="26" t="s">
        <v>1452</v>
      </c>
      <c r="GQ68" s="26" t="s">
        <v>1434</v>
      </c>
      <c r="GR68" s="25">
        <v>2</v>
      </c>
      <c r="GS68" s="26" t="s">
        <v>1453</v>
      </c>
      <c r="GT68" s="26" t="s">
        <v>1454</v>
      </c>
      <c r="GU68" s="26" t="s">
        <v>1455</v>
      </c>
      <c r="GV68" s="26"/>
      <c r="GW68" s="26"/>
      <c r="GX68" s="26"/>
      <c r="GY68" s="26"/>
      <c r="GZ68" s="26"/>
      <c r="HA68" s="26"/>
      <c r="HB68" s="26" t="s">
        <v>1451</v>
      </c>
      <c r="HC68" s="26"/>
      <c r="HD68" s="26"/>
      <c r="HE68" s="26"/>
      <c r="HF68" s="26" t="s">
        <v>1452</v>
      </c>
      <c r="HG68" s="26" t="s">
        <v>1434</v>
      </c>
      <c r="HH68" s="25">
        <v>2</v>
      </c>
      <c r="HI68" s="26" t="s">
        <v>1453</v>
      </c>
      <c r="HJ68" s="26" t="s">
        <v>1454</v>
      </c>
      <c r="HK68" s="26" t="s">
        <v>1455</v>
      </c>
      <c r="HL68" s="26"/>
      <c r="HM68" s="26"/>
      <c r="HN68" s="26"/>
      <c r="HO68" s="26"/>
      <c r="HP68" s="26"/>
      <c r="HQ68" s="26"/>
      <c r="HR68" s="26" t="s">
        <v>1451</v>
      </c>
      <c r="HS68" s="26"/>
      <c r="HT68" s="26"/>
      <c r="HU68" s="26"/>
      <c r="HV68" s="26" t="s">
        <v>1452</v>
      </c>
      <c r="HW68" s="26" t="s">
        <v>1434</v>
      </c>
      <c r="HX68" s="25">
        <v>2</v>
      </c>
      <c r="HY68" s="26" t="s">
        <v>1453</v>
      </c>
      <c r="HZ68" s="26" t="s">
        <v>1454</v>
      </c>
      <c r="IA68" s="26" t="s">
        <v>1455</v>
      </c>
      <c r="IB68" s="26"/>
      <c r="IC68" s="26"/>
      <c r="ID68" s="26"/>
      <c r="IE68" s="26"/>
      <c r="IF68" s="26"/>
      <c r="IG68" s="26"/>
      <c r="IH68" s="26" t="s">
        <v>1451</v>
      </c>
      <c r="II68" s="26"/>
      <c r="IJ68" s="26"/>
      <c r="IK68" s="26"/>
      <c r="IL68" s="26" t="s">
        <v>1452</v>
      </c>
      <c r="IM68" s="26" t="s">
        <v>1434</v>
      </c>
      <c r="IN68" s="25">
        <v>2</v>
      </c>
      <c r="IO68" s="26" t="s">
        <v>1453</v>
      </c>
      <c r="IP68" s="26" t="s">
        <v>1454</v>
      </c>
      <c r="IQ68" s="26" t="s">
        <v>1455</v>
      </c>
      <c r="IR68" s="26"/>
      <c r="IS68" s="26"/>
      <c r="IT68" s="26"/>
      <c r="IU68" s="26"/>
      <c r="IV68" s="26"/>
    </row>
    <row r="69" spans="1:256">
      <c r="A69" s="3">
        <v>68</v>
      </c>
      <c r="B69" s="26" t="s">
        <v>1125</v>
      </c>
      <c r="C69" s="66" t="s">
        <v>2299</v>
      </c>
      <c r="D69" s="26" t="s">
        <v>1504</v>
      </c>
      <c r="E69" s="26"/>
      <c r="F69" s="26">
        <v>1</v>
      </c>
      <c r="G69" s="26">
        <v>2006</v>
      </c>
      <c r="H69" s="126" t="s">
        <v>1505</v>
      </c>
      <c r="I69" s="26" t="s">
        <v>1464</v>
      </c>
      <c r="J69" s="25">
        <v>62</v>
      </c>
      <c r="K69" s="26" t="s">
        <v>1465</v>
      </c>
      <c r="L69" s="25">
        <v>21</v>
      </c>
      <c r="M69" s="26" t="s">
        <v>1506</v>
      </c>
      <c r="N69" s="26"/>
      <c r="O69" s="26" t="s">
        <v>1467</v>
      </c>
      <c r="P69" s="26"/>
      <c r="Q69" s="26"/>
      <c r="R69" s="26"/>
      <c r="S69" s="26"/>
      <c r="T69" s="26"/>
      <c r="U69" s="26"/>
      <c r="V69" s="26" t="s">
        <v>1457</v>
      </c>
      <c r="W69" s="26" t="s">
        <v>1458</v>
      </c>
      <c r="X69" s="25">
        <v>2</v>
      </c>
      <c r="Y69" s="26" t="s">
        <v>1459</v>
      </c>
      <c r="Z69" s="26" t="s">
        <v>1460</v>
      </c>
      <c r="AA69" s="26" t="s">
        <v>1461</v>
      </c>
      <c r="AB69" s="26"/>
      <c r="AC69" s="26"/>
      <c r="AD69" s="26"/>
      <c r="AE69" s="26"/>
      <c r="AF69" s="26"/>
      <c r="AG69" s="26"/>
      <c r="AH69" s="26" t="s">
        <v>1456</v>
      </c>
      <c r="AI69" s="26"/>
      <c r="AJ69" s="26"/>
      <c r="AK69" s="26"/>
      <c r="AL69" s="26" t="s">
        <v>1457</v>
      </c>
      <c r="AM69" s="26" t="s">
        <v>1458</v>
      </c>
      <c r="AN69" s="25">
        <v>2</v>
      </c>
      <c r="AO69" s="26" t="s">
        <v>1459</v>
      </c>
      <c r="AP69" s="26" t="s">
        <v>1460</v>
      </c>
      <c r="AQ69" s="26" t="s">
        <v>1461</v>
      </c>
      <c r="AR69" s="26"/>
      <c r="AS69" s="26"/>
      <c r="AT69" s="26"/>
      <c r="AU69" s="26"/>
      <c r="AV69" s="26"/>
      <c r="AW69" s="26"/>
      <c r="AX69" s="26" t="s">
        <v>1456</v>
      </c>
      <c r="AY69" s="26"/>
      <c r="AZ69" s="26"/>
      <c r="BA69" s="26"/>
      <c r="BB69" s="26" t="s">
        <v>1457</v>
      </c>
      <c r="BC69" s="26" t="s">
        <v>1458</v>
      </c>
      <c r="BD69" s="25">
        <v>2</v>
      </c>
      <c r="BE69" s="26" t="s">
        <v>1459</v>
      </c>
      <c r="BF69" s="26" t="s">
        <v>1460</v>
      </c>
      <c r="BG69" s="26" t="s">
        <v>1461</v>
      </c>
      <c r="BH69" s="26"/>
      <c r="BI69" s="26"/>
      <c r="BJ69" s="26"/>
      <c r="BK69" s="26"/>
      <c r="BL69" s="26"/>
      <c r="BM69" s="26"/>
      <c r="BN69" s="26" t="s">
        <v>1456</v>
      </c>
      <c r="BO69" s="26"/>
      <c r="BP69" s="26"/>
      <c r="BQ69" s="26"/>
      <c r="BR69" s="26" t="s">
        <v>1457</v>
      </c>
      <c r="BS69" s="26" t="s">
        <v>1458</v>
      </c>
      <c r="BT69" s="25">
        <v>2</v>
      </c>
      <c r="BU69" s="26" t="s">
        <v>1459</v>
      </c>
      <c r="BV69" s="26" t="s">
        <v>1460</v>
      </c>
      <c r="BW69" s="26" t="s">
        <v>1461</v>
      </c>
      <c r="BX69" s="26"/>
      <c r="BY69" s="26"/>
      <c r="BZ69" s="26"/>
      <c r="CA69" s="26"/>
      <c r="CB69" s="26"/>
      <c r="CC69" s="26"/>
      <c r="CD69" s="26" t="s">
        <v>1456</v>
      </c>
      <c r="CE69" s="26"/>
      <c r="CF69" s="26"/>
      <c r="CG69" s="26"/>
      <c r="CH69" s="26" t="s">
        <v>1457</v>
      </c>
      <c r="CI69" s="26" t="s">
        <v>1458</v>
      </c>
      <c r="CJ69" s="25">
        <v>2</v>
      </c>
      <c r="CK69" s="26" t="s">
        <v>1459</v>
      </c>
      <c r="CL69" s="26" t="s">
        <v>1460</v>
      </c>
      <c r="CM69" s="26" t="s">
        <v>1461</v>
      </c>
      <c r="CN69" s="26"/>
      <c r="CO69" s="26"/>
      <c r="CP69" s="26"/>
      <c r="CQ69" s="26"/>
      <c r="CR69" s="26"/>
      <c r="CS69" s="26"/>
      <c r="CT69" s="26" t="s">
        <v>1456</v>
      </c>
      <c r="CU69" s="26"/>
      <c r="CV69" s="26"/>
      <c r="CW69" s="26"/>
      <c r="CX69" s="26" t="s">
        <v>1457</v>
      </c>
      <c r="CY69" s="26" t="s">
        <v>1458</v>
      </c>
      <c r="CZ69" s="25">
        <v>2</v>
      </c>
      <c r="DA69" s="26" t="s">
        <v>1459</v>
      </c>
      <c r="DB69" s="26" t="s">
        <v>1460</v>
      </c>
      <c r="DC69" s="26" t="s">
        <v>1461</v>
      </c>
      <c r="DD69" s="26"/>
      <c r="DE69" s="26"/>
      <c r="DF69" s="26"/>
      <c r="DG69" s="26"/>
      <c r="DH69" s="26"/>
      <c r="DI69" s="26"/>
      <c r="DJ69" s="26" t="s">
        <v>1456</v>
      </c>
      <c r="DK69" s="26"/>
      <c r="DL69" s="26"/>
      <c r="DM69" s="26"/>
      <c r="DN69" s="26" t="s">
        <v>1457</v>
      </c>
      <c r="DO69" s="26" t="s">
        <v>1458</v>
      </c>
      <c r="DP69" s="25">
        <v>2</v>
      </c>
      <c r="DQ69" s="26" t="s">
        <v>1459</v>
      </c>
      <c r="DR69" s="26" t="s">
        <v>1460</v>
      </c>
      <c r="DS69" s="26" t="s">
        <v>1461</v>
      </c>
      <c r="DT69" s="26"/>
      <c r="DU69" s="26"/>
      <c r="DV69" s="26"/>
      <c r="DW69" s="26"/>
      <c r="DX69" s="26"/>
      <c r="DY69" s="26"/>
      <c r="DZ69" s="26" t="s">
        <v>1456</v>
      </c>
      <c r="EA69" s="26"/>
      <c r="EB69" s="26"/>
      <c r="EC69" s="26"/>
      <c r="ED69" s="26" t="s">
        <v>1457</v>
      </c>
      <c r="EE69" s="26" t="s">
        <v>1458</v>
      </c>
      <c r="EF69" s="25">
        <v>2</v>
      </c>
      <c r="EG69" s="26" t="s">
        <v>1459</v>
      </c>
      <c r="EH69" s="26" t="s">
        <v>1460</v>
      </c>
      <c r="EI69" s="26" t="s">
        <v>1461</v>
      </c>
      <c r="EJ69" s="26"/>
      <c r="EK69" s="26"/>
      <c r="EL69" s="26"/>
      <c r="EM69" s="26"/>
      <c r="EN69" s="26"/>
      <c r="EO69" s="26"/>
      <c r="EP69" s="26" t="s">
        <v>1456</v>
      </c>
      <c r="EQ69" s="26"/>
      <c r="ER69" s="26"/>
      <c r="ES69" s="26"/>
      <c r="ET69" s="26" t="s">
        <v>1457</v>
      </c>
      <c r="EU69" s="26" t="s">
        <v>1458</v>
      </c>
      <c r="EV69" s="25">
        <v>2</v>
      </c>
      <c r="EW69" s="26" t="s">
        <v>1459</v>
      </c>
      <c r="EX69" s="26" t="s">
        <v>1460</v>
      </c>
      <c r="EY69" s="26" t="s">
        <v>1461</v>
      </c>
      <c r="EZ69" s="26"/>
      <c r="FA69" s="26"/>
      <c r="FB69" s="26"/>
      <c r="FC69" s="26"/>
      <c r="FD69" s="26"/>
      <c r="FE69" s="26"/>
      <c r="FF69" s="26" t="s">
        <v>1456</v>
      </c>
      <c r="FG69" s="26"/>
      <c r="FH69" s="26"/>
      <c r="FI69" s="26"/>
      <c r="FJ69" s="26" t="s">
        <v>1457</v>
      </c>
      <c r="FK69" s="26" t="s">
        <v>1458</v>
      </c>
      <c r="FL69" s="25">
        <v>2</v>
      </c>
      <c r="FM69" s="26" t="s">
        <v>1459</v>
      </c>
      <c r="FN69" s="26" t="s">
        <v>1460</v>
      </c>
      <c r="FO69" s="26" t="s">
        <v>1461</v>
      </c>
      <c r="FP69" s="26"/>
      <c r="FQ69" s="26"/>
      <c r="FR69" s="26"/>
      <c r="FS69" s="26"/>
      <c r="FT69" s="26"/>
      <c r="FU69" s="26"/>
      <c r="FV69" s="26" t="s">
        <v>1456</v>
      </c>
      <c r="FW69" s="26"/>
      <c r="FX69" s="26"/>
      <c r="FY69" s="26"/>
      <c r="FZ69" s="26" t="s">
        <v>1457</v>
      </c>
      <c r="GA69" s="26" t="s">
        <v>1458</v>
      </c>
      <c r="GB69" s="25">
        <v>2</v>
      </c>
      <c r="GC69" s="26" t="s">
        <v>1459</v>
      </c>
      <c r="GD69" s="26" t="s">
        <v>1460</v>
      </c>
      <c r="GE69" s="26" t="s">
        <v>1461</v>
      </c>
      <c r="GF69" s="26"/>
      <c r="GG69" s="26"/>
      <c r="GH69" s="26"/>
      <c r="GI69" s="26"/>
      <c r="GJ69" s="26"/>
      <c r="GK69" s="26"/>
      <c r="GL69" s="26" t="s">
        <v>1456</v>
      </c>
      <c r="GM69" s="26"/>
      <c r="GN69" s="26"/>
      <c r="GO69" s="26"/>
      <c r="GP69" s="26" t="s">
        <v>1457</v>
      </c>
      <c r="GQ69" s="26" t="s">
        <v>1458</v>
      </c>
      <c r="GR69" s="25">
        <v>2</v>
      </c>
      <c r="GS69" s="26" t="s">
        <v>1459</v>
      </c>
      <c r="GT69" s="26" t="s">
        <v>1460</v>
      </c>
      <c r="GU69" s="26" t="s">
        <v>1461</v>
      </c>
      <c r="GV69" s="26"/>
      <c r="GW69" s="26"/>
      <c r="GX69" s="26"/>
      <c r="GY69" s="26"/>
      <c r="GZ69" s="26"/>
      <c r="HA69" s="26"/>
      <c r="HB69" s="26" t="s">
        <v>1456</v>
      </c>
      <c r="HC69" s="26"/>
      <c r="HD69" s="26"/>
      <c r="HE69" s="26"/>
      <c r="HF69" s="26" t="s">
        <v>1457</v>
      </c>
      <c r="HG69" s="26" t="s">
        <v>1458</v>
      </c>
      <c r="HH69" s="25">
        <v>2</v>
      </c>
      <c r="HI69" s="26" t="s">
        <v>1459</v>
      </c>
      <c r="HJ69" s="26" t="s">
        <v>1460</v>
      </c>
      <c r="HK69" s="26" t="s">
        <v>1461</v>
      </c>
      <c r="HL69" s="26"/>
      <c r="HM69" s="26"/>
      <c r="HN69" s="26"/>
      <c r="HO69" s="26"/>
      <c r="HP69" s="26"/>
      <c r="HQ69" s="26"/>
      <c r="HR69" s="26" t="s">
        <v>1456</v>
      </c>
      <c r="HS69" s="26"/>
      <c r="HT69" s="26"/>
      <c r="HU69" s="26"/>
      <c r="HV69" s="26" t="s">
        <v>1457</v>
      </c>
      <c r="HW69" s="26" t="s">
        <v>1458</v>
      </c>
      <c r="HX69" s="25">
        <v>2</v>
      </c>
      <c r="HY69" s="26" t="s">
        <v>1459</v>
      </c>
      <c r="HZ69" s="26" t="s">
        <v>1460</v>
      </c>
      <c r="IA69" s="26" t="s">
        <v>1461</v>
      </c>
      <c r="IB69" s="26"/>
      <c r="IC69" s="26"/>
      <c r="ID69" s="26"/>
      <c r="IE69" s="26"/>
      <c r="IF69" s="26"/>
      <c r="IG69" s="26"/>
      <c r="IH69" s="26" t="s">
        <v>1456</v>
      </c>
      <c r="II69" s="26"/>
      <c r="IJ69" s="26"/>
      <c r="IK69" s="26"/>
      <c r="IL69" s="26" t="s">
        <v>1457</v>
      </c>
      <c r="IM69" s="26" t="s">
        <v>1458</v>
      </c>
      <c r="IN69" s="25">
        <v>2</v>
      </c>
      <c r="IO69" s="26" t="s">
        <v>1459</v>
      </c>
      <c r="IP69" s="26" t="s">
        <v>1460</v>
      </c>
      <c r="IQ69" s="26" t="s">
        <v>1461</v>
      </c>
      <c r="IR69" s="26"/>
      <c r="IS69" s="26"/>
      <c r="IT69" s="26"/>
      <c r="IU69" s="26"/>
      <c r="IV69" s="26"/>
    </row>
    <row r="70" spans="1:256" hidden="1">
      <c r="A70" s="3">
        <v>69</v>
      </c>
      <c r="B70" s="6" t="s">
        <v>891</v>
      </c>
      <c r="C70" s="6" t="s">
        <v>1261</v>
      </c>
      <c r="D70" s="6" t="s">
        <v>892</v>
      </c>
      <c r="E70" s="6">
        <v>1</v>
      </c>
      <c r="F70" s="6"/>
      <c r="G70" s="7">
        <v>2013</v>
      </c>
      <c r="H70" s="85" t="s">
        <v>893</v>
      </c>
      <c r="I70" s="6" t="s">
        <v>894</v>
      </c>
      <c r="J70" s="6">
        <v>46</v>
      </c>
      <c r="K70" s="6"/>
      <c r="L70" s="6"/>
      <c r="M70" s="6" t="s">
        <v>895</v>
      </c>
      <c r="N70" s="6"/>
      <c r="O70" s="6" t="s">
        <v>896</v>
      </c>
      <c r="P70" s="6"/>
      <c r="Q70" s="18" t="s">
        <v>897</v>
      </c>
      <c r="R70" s="19">
        <v>42968</v>
      </c>
      <c r="S70" s="6" t="s">
        <v>898</v>
      </c>
    </row>
    <row r="71" spans="1:256">
      <c r="A71" s="3">
        <v>70</v>
      </c>
      <c r="B71" s="6" t="s">
        <v>891</v>
      </c>
      <c r="C71" s="6" t="s">
        <v>2299</v>
      </c>
      <c r="D71" s="6" t="s">
        <v>899</v>
      </c>
      <c r="E71" s="6">
        <v>1</v>
      </c>
      <c r="F71" s="6"/>
      <c r="G71" s="7">
        <v>2014</v>
      </c>
      <c r="H71" s="85" t="s">
        <v>900</v>
      </c>
      <c r="I71" s="6" t="s">
        <v>901</v>
      </c>
      <c r="J71" s="6">
        <v>2</v>
      </c>
      <c r="K71" s="6"/>
      <c r="L71" s="6"/>
      <c r="M71" s="6" t="s">
        <v>902</v>
      </c>
      <c r="N71" s="6"/>
      <c r="O71" s="6" t="s">
        <v>903</v>
      </c>
      <c r="P71" s="6"/>
      <c r="Q71" s="18" t="s">
        <v>904</v>
      </c>
      <c r="R71" s="19">
        <v>42969</v>
      </c>
      <c r="S71" s="6" t="s">
        <v>905</v>
      </c>
    </row>
    <row r="72" spans="1:256">
      <c r="A72" s="3">
        <v>71</v>
      </c>
      <c r="B72" s="6" t="s">
        <v>891</v>
      </c>
      <c r="C72" s="66" t="s">
        <v>2299</v>
      </c>
      <c r="D72" s="6" t="s">
        <v>906</v>
      </c>
      <c r="E72" s="6">
        <v>1</v>
      </c>
      <c r="F72" s="6"/>
      <c r="G72" s="7">
        <v>2014</v>
      </c>
      <c r="H72" s="85" t="s">
        <v>907</v>
      </c>
      <c r="I72" s="6" t="s">
        <v>908</v>
      </c>
      <c r="J72" s="6">
        <v>3200</v>
      </c>
      <c r="K72" s="6"/>
      <c r="L72" s="6">
        <v>61</v>
      </c>
      <c r="M72" s="6"/>
      <c r="N72" s="6"/>
      <c r="O72" s="6" t="s">
        <v>909</v>
      </c>
      <c r="P72" s="6"/>
      <c r="Q72" s="6" t="s">
        <v>910</v>
      </c>
      <c r="R72" s="19">
        <v>42969</v>
      </c>
      <c r="S72" s="6" t="s">
        <v>911</v>
      </c>
    </row>
    <row r="73" spans="1:256">
      <c r="A73" s="3">
        <v>72</v>
      </c>
      <c r="B73" s="6" t="s">
        <v>891</v>
      </c>
      <c r="C73" s="66" t="s">
        <v>2299</v>
      </c>
      <c r="D73" s="6" t="s">
        <v>912</v>
      </c>
      <c r="E73" s="6">
        <v>1</v>
      </c>
      <c r="F73" s="6"/>
      <c r="G73" s="53">
        <v>2007</v>
      </c>
      <c r="H73" s="85" t="s">
        <v>913</v>
      </c>
      <c r="I73" s="6" t="s">
        <v>914</v>
      </c>
      <c r="J73" s="6"/>
      <c r="K73" s="6"/>
      <c r="L73" s="6"/>
      <c r="M73" s="6"/>
      <c r="N73" s="6"/>
      <c r="O73" s="6" t="s">
        <v>915</v>
      </c>
      <c r="P73" s="6"/>
      <c r="Q73" s="20" t="s">
        <v>916</v>
      </c>
      <c r="R73" s="19">
        <v>42969</v>
      </c>
      <c r="S73" s="6" t="s">
        <v>917</v>
      </c>
    </row>
    <row r="74" spans="1:256">
      <c r="A74" s="3">
        <v>73</v>
      </c>
      <c r="B74" s="6" t="s">
        <v>877</v>
      </c>
      <c r="C74" s="66" t="s">
        <v>2299</v>
      </c>
      <c r="D74" s="6" t="s">
        <v>918</v>
      </c>
      <c r="E74" s="6">
        <v>1</v>
      </c>
      <c r="F74" s="6"/>
      <c r="G74" s="6"/>
      <c r="H74" s="85" t="s">
        <v>919</v>
      </c>
      <c r="I74" s="6" t="s">
        <v>920</v>
      </c>
      <c r="J74" s="6">
        <v>1</v>
      </c>
      <c r="K74" s="6"/>
      <c r="L74" s="6"/>
      <c r="M74" s="6" t="s">
        <v>921</v>
      </c>
      <c r="N74" s="6"/>
      <c r="O74" s="21"/>
      <c r="P74" s="6"/>
      <c r="Q74" s="20" t="s">
        <v>922</v>
      </c>
      <c r="R74" s="6" t="s">
        <v>923</v>
      </c>
      <c r="S74" s="6" t="s">
        <v>924</v>
      </c>
    </row>
    <row r="75" spans="1:256" hidden="1">
      <c r="A75" s="3">
        <v>74</v>
      </c>
      <c r="B75" s="6" t="s">
        <v>877</v>
      </c>
      <c r="C75" s="6" t="s">
        <v>1261</v>
      </c>
      <c r="D75" s="6" t="s">
        <v>925</v>
      </c>
      <c r="E75" s="6"/>
      <c r="F75" s="6"/>
      <c r="G75" s="6"/>
      <c r="H75" s="85" t="s">
        <v>926</v>
      </c>
      <c r="I75" s="6" t="s">
        <v>927</v>
      </c>
      <c r="J75" s="6"/>
      <c r="K75" s="6"/>
      <c r="L75" s="6"/>
      <c r="M75" s="6"/>
      <c r="N75" s="6"/>
      <c r="O75" s="6"/>
      <c r="P75" s="6"/>
      <c r="Q75" s="20" t="s">
        <v>928</v>
      </c>
      <c r="R75" s="6"/>
      <c r="S75" s="6" t="s">
        <v>929</v>
      </c>
    </row>
    <row r="76" spans="1:256" ht="30" hidden="1">
      <c r="A76" s="3">
        <v>75</v>
      </c>
      <c r="B76" s="6" t="s">
        <v>877</v>
      </c>
      <c r="C76" s="6" t="s">
        <v>2300</v>
      </c>
      <c r="D76" s="6" t="s">
        <v>930</v>
      </c>
      <c r="E76" s="6"/>
      <c r="F76" s="6">
        <v>1</v>
      </c>
      <c r="G76" s="101">
        <v>2008</v>
      </c>
      <c r="H76" s="128" t="s">
        <v>2065</v>
      </c>
      <c r="I76" s="6" t="s">
        <v>927</v>
      </c>
      <c r="J76" s="6"/>
      <c r="K76" s="6"/>
      <c r="L76" s="6">
        <v>24</v>
      </c>
      <c r="M76" s="6" t="s">
        <v>931</v>
      </c>
      <c r="N76" s="6"/>
      <c r="O76" s="6" t="s">
        <v>526</v>
      </c>
      <c r="P76" s="6"/>
      <c r="Q76" s="20" t="s">
        <v>932</v>
      </c>
      <c r="R76" s="19">
        <v>42941</v>
      </c>
      <c r="S76" s="6" t="s">
        <v>933</v>
      </c>
    </row>
    <row r="77" spans="1:256" hidden="1">
      <c r="A77" s="3">
        <v>76</v>
      </c>
      <c r="B77" s="6" t="s">
        <v>877</v>
      </c>
      <c r="C77" s="6" t="s">
        <v>1261</v>
      </c>
      <c r="D77" s="6" t="s">
        <v>934</v>
      </c>
      <c r="E77" s="6"/>
      <c r="F77" s="6">
        <v>1</v>
      </c>
      <c r="G77" s="26">
        <v>2016</v>
      </c>
      <c r="H77" s="85" t="s">
        <v>935</v>
      </c>
      <c r="I77" s="6" t="s">
        <v>936</v>
      </c>
      <c r="J77" s="6">
        <v>227</v>
      </c>
      <c r="K77" s="6" t="s">
        <v>937</v>
      </c>
      <c r="L77" s="6">
        <v>61</v>
      </c>
      <c r="M77" s="6" t="s">
        <v>938</v>
      </c>
      <c r="N77" s="6"/>
      <c r="O77" s="6" t="s">
        <v>939</v>
      </c>
      <c r="P77" s="6" t="s">
        <v>940</v>
      </c>
      <c r="Q77" s="20" t="s">
        <v>941</v>
      </c>
      <c r="R77" s="6"/>
      <c r="S77" s="6" t="s">
        <v>942</v>
      </c>
    </row>
    <row r="78" spans="1:256">
      <c r="A78" s="3">
        <v>77</v>
      </c>
      <c r="B78" s="6" t="s">
        <v>877</v>
      </c>
      <c r="C78" s="6" t="s">
        <v>2299</v>
      </c>
      <c r="D78" s="6" t="s">
        <v>943</v>
      </c>
      <c r="E78" s="6"/>
      <c r="F78" s="6">
        <v>2</v>
      </c>
      <c r="G78" s="26">
        <v>2008</v>
      </c>
      <c r="H78" s="85" t="s">
        <v>944</v>
      </c>
      <c r="I78" s="6" t="s">
        <v>945</v>
      </c>
      <c r="J78" s="6">
        <v>30</v>
      </c>
      <c r="K78" s="6"/>
      <c r="L78" s="6"/>
      <c r="M78" s="6" t="s">
        <v>946</v>
      </c>
      <c r="N78" s="6"/>
      <c r="O78" s="6" t="s">
        <v>947</v>
      </c>
      <c r="P78" s="6"/>
      <c r="Q78" s="20" t="s">
        <v>948</v>
      </c>
      <c r="R78" s="19">
        <v>43000</v>
      </c>
      <c r="S78" s="6"/>
    </row>
    <row r="79" spans="1:256" hidden="1">
      <c r="A79" s="3">
        <v>78</v>
      </c>
      <c r="B79" s="6" t="s">
        <v>877</v>
      </c>
      <c r="C79" s="6" t="s">
        <v>2300</v>
      </c>
      <c r="D79" s="6" t="s">
        <v>906</v>
      </c>
      <c r="E79" s="6">
        <v>1</v>
      </c>
      <c r="F79" s="6"/>
      <c r="G79" s="7">
        <v>2013</v>
      </c>
      <c r="H79" s="85" t="s">
        <v>949</v>
      </c>
      <c r="I79" s="6" t="s">
        <v>950</v>
      </c>
      <c r="J79" s="6">
        <v>3124</v>
      </c>
      <c r="K79" s="6"/>
      <c r="L79" s="6">
        <v>59</v>
      </c>
      <c r="M79" s="6">
        <v>13</v>
      </c>
      <c r="N79" s="6"/>
      <c r="O79" s="6" t="s">
        <v>951</v>
      </c>
      <c r="P79" s="6"/>
      <c r="Q79" s="20" t="s">
        <v>948</v>
      </c>
      <c r="R79" s="19">
        <v>43000</v>
      </c>
      <c r="S79" s="6" t="s">
        <v>952</v>
      </c>
    </row>
    <row r="80" spans="1:256" hidden="1">
      <c r="A80" s="3">
        <v>79</v>
      </c>
      <c r="B80" s="6" t="s">
        <v>877</v>
      </c>
      <c r="C80" s="6" t="s">
        <v>1261</v>
      </c>
      <c r="D80" s="6" t="s">
        <v>953</v>
      </c>
      <c r="E80" s="6"/>
      <c r="F80" s="6">
        <v>1</v>
      </c>
      <c r="G80" s="6"/>
      <c r="H80" s="85" t="s">
        <v>954</v>
      </c>
      <c r="I80" s="6" t="s">
        <v>955</v>
      </c>
      <c r="J80" s="6">
        <v>1</v>
      </c>
      <c r="K80" s="6"/>
      <c r="L80" s="6">
        <v>20</v>
      </c>
      <c r="M80" s="6" t="s">
        <v>956</v>
      </c>
      <c r="N80" s="6"/>
      <c r="O80" s="6" t="s">
        <v>957</v>
      </c>
      <c r="P80" s="6" t="s">
        <v>958</v>
      </c>
      <c r="Q80" s="20" t="s">
        <v>948</v>
      </c>
      <c r="R80" s="19">
        <v>43000</v>
      </c>
      <c r="S80" s="6" t="s">
        <v>959</v>
      </c>
    </row>
    <row r="81" spans="1:19">
      <c r="A81" s="3">
        <v>80</v>
      </c>
      <c r="B81" s="6" t="s">
        <v>877</v>
      </c>
      <c r="C81" s="6" t="s">
        <v>2299</v>
      </c>
      <c r="D81" s="6" t="s">
        <v>960</v>
      </c>
      <c r="E81" s="6"/>
      <c r="F81" s="6">
        <v>1</v>
      </c>
      <c r="G81" s="6"/>
      <c r="H81" s="85" t="s">
        <v>961</v>
      </c>
      <c r="I81" s="6" t="s">
        <v>962</v>
      </c>
      <c r="J81" s="6">
        <v>1</v>
      </c>
      <c r="K81" s="6"/>
      <c r="L81" s="6">
        <v>19</v>
      </c>
      <c r="M81" s="6">
        <v>196</v>
      </c>
      <c r="N81" s="6"/>
      <c r="O81" s="6" t="s">
        <v>963</v>
      </c>
      <c r="P81" s="6"/>
      <c r="Q81" s="20" t="s">
        <v>948</v>
      </c>
      <c r="R81" s="19">
        <v>43000</v>
      </c>
      <c r="S81" s="6" t="s">
        <v>964</v>
      </c>
    </row>
    <row r="82" spans="1:19">
      <c r="A82" s="3">
        <v>81</v>
      </c>
      <c r="B82" s="6" t="s">
        <v>877</v>
      </c>
      <c r="C82" s="6" t="s">
        <v>2299</v>
      </c>
      <c r="D82" s="6" t="s">
        <v>965</v>
      </c>
      <c r="E82" s="6">
        <v>1</v>
      </c>
      <c r="F82" s="6"/>
      <c r="G82" s="75">
        <v>2015</v>
      </c>
      <c r="H82" s="85" t="s">
        <v>966</v>
      </c>
      <c r="I82" s="6" t="s">
        <v>967</v>
      </c>
      <c r="J82" s="6">
        <v>44</v>
      </c>
      <c r="K82" s="6"/>
      <c r="L82" s="6"/>
      <c r="M82" s="6">
        <v>33</v>
      </c>
      <c r="N82" s="6"/>
      <c r="O82" s="6" t="s">
        <v>947</v>
      </c>
      <c r="P82" s="6"/>
      <c r="Q82" s="20" t="s">
        <v>968</v>
      </c>
      <c r="R82" s="19">
        <v>43000</v>
      </c>
      <c r="S82" s="6"/>
    </row>
    <row r="83" spans="1:19" hidden="1">
      <c r="A83" s="3">
        <v>82</v>
      </c>
      <c r="B83" t="s">
        <v>991</v>
      </c>
      <c r="C83" t="s">
        <v>1261</v>
      </c>
      <c r="D83" t="s">
        <v>996</v>
      </c>
      <c r="E83">
        <v>1</v>
      </c>
      <c r="F83">
        <v>2</v>
      </c>
      <c r="G83" s="105">
        <v>42005</v>
      </c>
      <c r="H83" s="128" t="s">
        <v>997</v>
      </c>
      <c r="I83" t="s">
        <v>2066</v>
      </c>
      <c r="J83">
        <v>47</v>
      </c>
      <c r="K83"/>
      <c r="L83"/>
      <c r="M83">
        <v>116</v>
      </c>
      <c r="N83" s="106"/>
      <c r="O83" s="106" t="s">
        <v>998</v>
      </c>
      <c r="P83"/>
      <c r="Q83"/>
      <c r="R83" s="16">
        <v>42961</v>
      </c>
      <c r="S83" s="107" t="s">
        <v>999</v>
      </c>
    </row>
    <row r="84" spans="1:19" hidden="1">
      <c r="A84" s="3">
        <v>83</v>
      </c>
      <c r="B84" t="s">
        <v>991</v>
      </c>
      <c r="C84" t="s">
        <v>1261</v>
      </c>
      <c r="D84" t="s">
        <v>1000</v>
      </c>
      <c r="E84">
        <v>2</v>
      </c>
      <c r="F84">
        <v>1</v>
      </c>
      <c r="G84" s="105">
        <v>40299</v>
      </c>
      <c r="H84" s="85" t="s">
        <v>1001</v>
      </c>
      <c r="I84" t="s">
        <v>1002</v>
      </c>
      <c r="J84">
        <v>48</v>
      </c>
      <c r="K84"/>
      <c r="L84">
        <v>22</v>
      </c>
      <c r="M84">
        <v>37</v>
      </c>
      <c r="N84"/>
      <c r="O84" t="s">
        <v>1003</v>
      </c>
      <c r="P84"/>
      <c r="Q84" s="17" t="s">
        <v>1004</v>
      </c>
      <c r="R84" s="16">
        <v>42961</v>
      </c>
      <c r="S84" t="s">
        <v>1005</v>
      </c>
    </row>
    <row r="85" spans="1:19" hidden="1">
      <c r="A85" s="3">
        <v>84</v>
      </c>
      <c r="B85" t="s">
        <v>991</v>
      </c>
      <c r="C85" t="s">
        <v>1261</v>
      </c>
      <c r="D85" t="s">
        <v>1006</v>
      </c>
      <c r="E85">
        <v>1</v>
      </c>
      <c r="F85">
        <v>3</v>
      </c>
      <c r="G85" s="108">
        <v>41275</v>
      </c>
      <c r="H85" s="85" t="s">
        <v>1007</v>
      </c>
      <c r="I85" t="s">
        <v>1008</v>
      </c>
      <c r="J85" t="s">
        <v>1009</v>
      </c>
      <c r="K85"/>
      <c r="L85">
        <v>25</v>
      </c>
      <c r="M85">
        <v>37</v>
      </c>
      <c r="N85"/>
      <c r="O85" t="s">
        <v>1010</v>
      </c>
      <c r="P85"/>
      <c r="Q85" s="17" t="s">
        <v>1011</v>
      </c>
      <c r="R85" s="16">
        <v>42961</v>
      </c>
      <c r="S85" t="s">
        <v>1012</v>
      </c>
    </row>
    <row r="86" spans="1:19" hidden="1">
      <c r="A86" s="3">
        <v>85</v>
      </c>
      <c r="B86" t="s">
        <v>991</v>
      </c>
      <c r="C86" t="s">
        <v>1261</v>
      </c>
      <c r="D86" t="s">
        <v>1013</v>
      </c>
      <c r="E86">
        <v>1</v>
      </c>
      <c r="F86"/>
      <c r="G86" s="105">
        <v>39814</v>
      </c>
      <c r="H86" s="85" t="s">
        <v>1014</v>
      </c>
      <c r="I86" t="s">
        <v>1015</v>
      </c>
      <c r="J86">
        <v>21</v>
      </c>
      <c r="K86"/>
      <c r="L86"/>
      <c r="M86" t="s">
        <v>1016</v>
      </c>
      <c r="N86"/>
      <c r="O86" t="s">
        <v>1017</v>
      </c>
      <c r="P86"/>
      <c r="Q86" s="17" t="s">
        <v>1018</v>
      </c>
      <c r="R86" s="16">
        <v>42962</v>
      </c>
      <c r="S86" t="s">
        <v>1019</v>
      </c>
    </row>
    <row r="87" spans="1:19" hidden="1">
      <c r="A87" s="3">
        <v>87</v>
      </c>
      <c r="B87" t="s">
        <v>991</v>
      </c>
      <c r="C87" t="s">
        <v>1261</v>
      </c>
      <c r="D87" t="s">
        <v>1020</v>
      </c>
      <c r="E87">
        <v>1</v>
      </c>
      <c r="F87"/>
      <c r="G87" s="105">
        <v>40210</v>
      </c>
      <c r="H87" s="85" t="s">
        <v>1021</v>
      </c>
      <c r="I87" t="s">
        <v>1022</v>
      </c>
      <c r="J87" s="109">
        <v>2956</v>
      </c>
      <c r="K87"/>
      <c r="L87">
        <v>56</v>
      </c>
      <c r="M87">
        <v>85</v>
      </c>
      <c r="N87"/>
      <c r="O87" t="s">
        <v>909</v>
      </c>
      <c r="P87"/>
      <c r="Q87" s="17" t="s">
        <v>1023</v>
      </c>
      <c r="R87" s="16">
        <v>42962</v>
      </c>
      <c r="S87" t="s">
        <v>1024</v>
      </c>
    </row>
    <row r="88" spans="1:19" hidden="1">
      <c r="A88" s="3">
        <v>88</v>
      </c>
      <c r="B88" t="s">
        <v>991</v>
      </c>
      <c r="C88" t="s">
        <v>1261</v>
      </c>
      <c r="D88" s="22" t="s">
        <v>1025</v>
      </c>
      <c r="E88" s="22"/>
      <c r="F88" s="22">
        <v>1</v>
      </c>
      <c r="G88" s="110">
        <v>42614</v>
      </c>
      <c r="H88" s="103" t="s">
        <v>1026</v>
      </c>
      <c r="I88" s="22" t="s">
        <v>1027</v>
      </c>
      <c r="J88" s="22"/>
      <c r="K88" s="22"/>
      <c r="L88" s="22"/>
      <c r="M88" s="22">
        <v>3</v>
      </c>
      <c r="N88" s="22"/>
      <c r="O88" s="22"/>
      <c r="P88"/>
      <c r="Q88" s="23" t="s">
        <v>1028</v>
      </c>
      <c r="R88" s="111">
        <v>42962</v>
      </c>
      <c r="S88" s="22" t="s">
        <v>1029</v>
      </c>
    </row>
    <row r="89" spans="1:19" hidden="1">
      <c r="A89" s="3">
        <v>89</v>
      </c>
      <c r="B89" t="s">
        <v>991</v>
      </c>
      <c r="C89" t="s">
        <v>1261</v>
      </c>
      <c r="D89" t="s">
        <v>1030</v>
      </c>
      <c r="E89">
        <v>1</v>
      </c>
      <c r="F89"/>
      <c r="G89" s="105">
        <v>38412</v>
      </c>
      <c r="H89" s="85" t="s">
        <v>1031</v>
      </c>
      <c r="I89" t="s">
        <v>1032</v>
      </c>
      <c r="J89">
        <v>1481</v>
      </c>
      <c r="K89"/>
      <c r="L89"/>
      <c r="M89">
        <v>54</v>
      </c>
      <c r="N89" s="109"/>
      <c r="O89" s="109" t="s">
        <v>1033</v>
      </c>
      <c r="P89"/>
      <c r="Q89" s="17" t="s">
        <v>1034</v>
      </c>
      <c r="R89" s="111">
        <v>42962</v>
      </c>
      <c r="S89" t="s">
        <v>1035</v>
      </c>
    </row>
    <row r="90" spans="1:19" hidden="1">
      <c r="A90" s="3">
        <v>90</v>
      </c>
      <c r="B90" t="s">
        <v>991</v>
      </c>
      <c r="C90" t="s">
        <v>1261</v>
      </c>
      <c r="D90" t="s">
        <v>1036</v>
      </c>
      <c r="E90">
        <v>1</v>
      </c>
      <c r="F90"/>
      <c r="G90" s="105">
        <v>40330</v>
      </c>
      <c r="H90" s="85" t="s">
        <v>1037</v>
      </c>
      <c r="I90" t="s">
        <v>1038</v>
      </c>
      <c r="J90">
        <v>3</v>
      </c>
      <c r="K90"/>
      <c r="L90">
        <v>1</v>
      </c>
      <c r="M90" t="s">
        <v>1039</v>
      </c>
      <c r="N90"/>
      <c r="O90"/>
      <c r="P90"/>
      <c r="Q90" s="17" t="s">
        <v>1040</v>
      </c>
      <c r="R90" s="111">
        <v>42962</v>
      </c>
      <c r="S90" t="s">
        <v>1041</v>
      </c>
    </row>
    <row r="91" spans="1:19" hidden="1">
      <c r="A91" s="3">
        <v>91</v>
      </c>
      <c r="B91" t="s">
        <v>991</v>
      </c>
      <c r="C91" t="s">
        <v>1261</v>
      </c>
      <c r="D91" t="s">
        <v>1042</v>
      </c>
      <c r="E91">
        <v>2</v>
      </c>
      <c r="F91"/>
      <c r="G91" s="105">
        <v>37438</v>
      </c>
      <c r="H91" s="85" t="s">
        <v>1043</v>
      </c>
      <c r="I91" t="s">
        <v>1044</v>
      </c>
      <c r="J91">
        <v>6</v>
      </c>
      <c r="K91"/>
      <c r="L91">
        <v>3</v>
      </c>
      <c r="M91">
        <v>9</v>
      </c>
      <c r="N91"/>
      <c r="O91" t="s">
        <v>1045</v>
      </c>
      <c r="P91"/>
      <c r="Q91" s="17" t="s">
        <v>1046</v>
      </c>
      <c r="R91" s="111">
        <v>42962</v>
      </c>
      <c r="S91" t="s">
        <v>1047</v>
      </c>
    </row>
    <row r="92" spans="1:19" hidden="1">
      <c r="A92" s="3">
        <v>92</v>
      </c>
      <c r="B92" t="s">
        <v>991</v>
      </c>
      <c r="C92" t="s">
        <v>1261</v>
      </c>
      <c r="D92" t="s">
        <v>2067</v>
      </c>
      <c r="E92">
        <v>1</v>
      </c>
      <c r="F92"/>
      <c r="G92" s="105">
        <v>38899</v>
      </c>
      <c r="H92" s="85" t="s">
        <v>2068</v>
      </c>
      <c r="I92" t="s">
        <v>2069</v>
      </c>
      <c r="J92">
        <v>44</v>
      </c>
      <c r="K92"/>
      <c r="L92"/>
      <c r="M92">
        <v>11</v>
      </c>
      <c r="N92"/>
      <c r="O92" t="s">
        <v>915</v>
      </c>
      <c r="P92"/>
      <c r="Q92" s="17" t="s">
        <v>2070</v>
      </c>
      <c r="R92" s="16">
        <v>43001</v>
      </c>
      <c r="S92" t="s">
        <v>2071</v>
      </c>
    </row>
    <row r="93" spans="1:19" hidden="1">
      <c r="A93" s="3">
        <v>93</v>
      </c>
      <c r="B93" t="s">
        <v>991</v>
      </c>
      <c r="C93" t="s">
        <v>1261</v>
      </c>
      <c r="D93" t="s">
        <v>2072</v>
      </c>
      <c r="E93">
        <v>1</v>
      </c>
      <c r="F93"/>
      <c r="G93" s="105">
        <v>39052</v>
      </c>
      <c r="H93" s="85" t="s">
        <v>2073</v>
      </c>
      <c r="I93" t="s">
        <v>1032</v>
      </c>
      <c r="J93" s="109">
        <v>1571</v>
      </c>
      <c r="K93"/>
      <c r="L93"/>
      <c r="M93">
        <v>31</v>
      </c>
      <c r="N93"/>
      <c r="O93" t="s">
        <v>1033</v>
      </c>
      <c r="P93"/>
      <c r="Q93" s="17" t="s">
        <v>2074</v>
      </c>
      <c r="R93" s="16">
        <v>43001</v>
      </c>
      <c r="S93" t="s">
        <v>2075</v>
      </c>
    </row>
    <row r="94" spans="1:19" hidden="1">
      <c r="A94" s="3">
        <v>94</v>
      </c>
      <c r="B94" s="27" t="s">
        <v>991</v>
      </c>
      <c r="C94" t="s">
        <v>1261</v>
      </c>
      <c r="D94" s="27"/>
      <c r="E94" s="27"/>
      <c r="F94" s="27"/>
      <c r="G94" s="112">
        <v>35400</v>
      </c>
      <c r="H94" s="126" t="s">
        <v>2076</v>
      </c>
      <c r="I94" t="s">
        <v>1032</v>
      </c>
      <c r="J94" s="27">
        <v>1049</v>
      </c>
      <c r="K94" s="27"/>
      <c r="L94" s="27"/>
      <c r="M94" s="27">
        <v>31</v>
      </c>
      <c r="N94" s="27"/>
      <c r="O94" t="s">
        <v>1033</v>
      </c>
      <c r="P94" s="27"/>
      <c r="Q94" s="17" t="s">
        <v>2077</v>
      </c>
      <c r="R94" s="113">
        <v>43001</v>
      </c>
      <c r="S94" t="s">
        <v>2078</v>
      </c>
    </row>
    <row r="95" spans="1:19" hidden="1">
      <c r="A95" s="3">
        <v>95</v>
      </c>
      <c r="B95" t="s">
        <v>991</v>
      </c>
      <c r="C95" t="s">
        <v>1261</v>
      </c>
      <c r="D95" s="114" t="s">
        <v>1048</v>
      </c>
      <c r="E95"/>
      <c r="F95">
        <v>1</v>
      </c>
      <c r="G95" s="105">
        <v>42370</v>
      </c>
      <c r="H95" s="85" t="s">
        <v>1049</v>
      </c>
      <c r="I95" t="s">
        <v>1050</v>
      </c>
      <c r="J95">
        <v>44</v>
      </c>
      <c r="K95"/>
      <c r="L95">
        <v>22</v>
      </c>
      <c r="M95">
        <v>99</v>
      </c>
      <c r="N95"/>
      <c r="O95" t="s">
        <v>1051</v>
      </c>
      <c r="P95"/>
      <c r="Q95"/>
      <c r="R95" s="16">
        <v>42962</v>
      </c>
      <c r="S95" t="s">
        <v>1052</v>
      </c>
    </row>
    <row r="96" spans="1:19" hidden="1">
      <c r="A96" s="3">
        <v>96</v>
      </c>
      <c r="B96" t="s">
        <v>991</v>
      </c>
      <c r="C96" t="s">
        <v>1261</v>
      </c>
      <c r="D96" t="s">
        <v>1053</v>
      </c>
      <c r="E96"/>
      <c r="F96">
        <v>1</v>
      </c>
      <c r="G96">
        <v>2017</v>
      </c>
      <c r="H96" s="85" t="s">
        <v>1054</v>
      </c>
      <c r="I96" t="s">
        <v>1032</v>
      </c>
      <c r="J96">
        <v>2097</v>
      </c>
      <c r="K96"/>
      <c r="L96"/>
      <c r="M96">
        <v>40</v>
      </c>
      <c r="N96"/>
      <c r="O96" t="s">
        <v>1033</v>
      </c>
      <c r="P96"/>
      <c r="Q96" s="17" t="s">
        <v>1055</v>
      </c>
      <c r="R96" s="16">
        <v>42962</v>
      </c>
      <c r="S96" t="s">
        <v>1056</v>
      </c>
    </row>
    <row r="97" spans="1:19" hidden="1">
      <c r="A97" s="3">
        <v>97</v>
      </c>
      <c r="B97" t="s">
        <v>991</v>
      </c>
      <c r="C97" t="s">
        <v>1261</v>
      </c>
      <c r="D97" t="s">
        <v>1057</v>
      </c>
      <c r="E97">
        <v>1</v>
      </c>
      <c r="F97">
        <v>2</v>
      </c>
      <c r="G97" s="105">
        <v>39814</v>
      </c>
      <c r="H97" s="85" t="s">
        <v>1058</v>
      </c>
      <c r="I97" t="s">
        <v>1059</v>
      </c>
      <c r="J97">
        <v>30</v>
      </c>
      <c r="K97"/>
      <c r="L97">
        <v>15</v>
      </c>
      <c r="M97" t="s">
        <v>1060</v>
      </c>
      <c r="N97"/>
      <c r="O97" t="s">
        <v>1051</v>
      </c>
      <c r="P97"/>
      <c r="Q97" s="17" t="s">
        <v>1061</v>
      </c>
      <c r="R97" s="16">
        <v>42963</v>
      </c>
      <c r="S97" t="s">
        <v>1062</v>
      </c>
    </row>
    <row r="98" spans="1:19" hidden="1">
      <c r="A98" s="3">
        <v>98</v>
      </c>
      <c r="B98" t="s">
        <v>991</v>
      </c>
      <c r="C98" t="s">
        <v>1261</v>
      </c>
      <c r="D98" t="s">
        <v>1063</v>
      </c>
      <c r="E98"/>
      <c r="F98">
        <v>1</v>
      </c>
      <c r="G98" s="105">
        <v>40787</v>
      </c>
      <c r="H98" s="85" t="s">
        <v>1064</v>
      </c>
      <c r="I98" t="s">
        <v>1065</v>
      </c>
      <c r="J98">
        <v>10</v>
      </c>
      <c r="K98"/>
      <c r="L98"/>
      <c r="M98" t="s">
        <v>1066</v>
      </c>
      <c r="N98"/>
      <c r="O98"/>
      <c r="P98"/>
      <c r="Q98" s="17" t="s">
        <v>1067</v>
      </c>
      <c r="R98" s="16">
        <v>42963</v>
      </c>
      <c r="S98" t="s">
        <v>1068</v>
      </c>
    </row>
    <row r="99" spans="1:19" hidden="1">
      <c r="A99" s="3">
        <v>99</v>
      </c>
      <c r="B99" t="s">
        <v>991</v>
      </c>
      <c r="C99" t="s">
        <v>1261</v>
      </c>
      <c r="D99" t="s">
        <v>1069</v>
      </c>
      <c r="E99">
        <v>1</v>
      </c>
      <c r="F99"/>
      <c r="G99" s="105">
        <v>41306</v>
      </c>
      <c r="H99" s="85" t="s">
        <v>1070</v>
      </c>
      <c r="I99" t="s">
        <v>1032</v>
      </c>
      <c r="J99">
        <v>1985</v>
      </c>
      <c r="K99"/>
      <c r="L99"/>
      <c r="M99">
        <v>17</v>
      </c>
      <c r="N99"/>
      <c r="O99" t="s">
        <v>1033</v>
      </c>
      <c r="P99"/>
      <c r="Q99" s="17" t="s">
        <v>1071</v>
      </c>
      <c r="R99" s="16">
        <v>42963</v>
      </c>
      <c r="S99" t="s">
        <v>1072</v>
      </c>
    </row>
    <row r="100" spans="1:19" hidden="1">
      <c r="A100" s="3">
        <v>100</v>
      </c>
      <c r="B100" t="s">
        <v>991</v>
      </c>
      <c r="C100" t="s">
        <v>1261</v>
      </c>
      <c r="D100" t="s">
        <v>1069</v>
      </c>
      <c r="E100">
        <v>1</v>
      </c>
      <c r="F100"/>
      <c r="G100" s="105">
        <v>35947</v>
      </c>
      <c r="H100" s="85" t="s">
        <v>1073</v>
      </c>
      <c r="I100" t="s">
        <v>1032</v>
      </c>
      <c r="J100">
        <v>1129</v>
      </c>
      <c r="K100"/>
      <c r="L100"/>
      <c r="M100">
        <v>35</v>
      </c>
      <c r="N100" s="109"/>
      <c r="O100" s="109" t="s">
        <v>1033</v>
      </c>
      <c r="P100"/>
      <c r="Q100" s="17" t="s">
        <v>1074</v>
      </c>
      <c r="R100" s="16">
        <v>42968</v>
      </c>
      <c r="S100" t="s">
        <v>1075</v>
      </c>
    </row>
    <row r="101" spans="1:19" hidden="1">
      <c r="A101" s="3">
        <v>101</v>
      </c>
      <c r="B101" t="s">
        <v>991</v>
      </c>
      <c r="C101" t="s">
        <v>1261</v>
      </c>
      <c r="D101" t="s">
        <v>1076</v>
      </c>
      <c r="E101"/>
      <c r="F101">
        <v>1</v>
      </c>
      <c r="G101">
        <v>2009</v>
      </c>
      <c r="H101" s="85" t="s">
        <v>1077</v>
      </c>
      <c r="I101" t="s">
        <v>1078</v>
      </c>
      <c r="J101"/>
      <c r="K101"/>
      <c r="L101"/>
      <c r="M101">
        <v>225</v>
      </c>
      <c r="N101"/>
      <c r="O101" t="s">
        <v>998</v>
      </c>
      <c r="P101"/>
      <c r="Q101" s="17" t="s">
        <v>1079</v>
      </c>
      <c r="R101" s="16">
        <v>42969</v>
      </c>
      <c r="S101" t="s">
        <v>1080</v>
      </c>
    </row>
    <row r="102" spans="1:19" hidden="1">
      <c r="A102" s="3">
        <v>102</v>
      </c>
      <c r="B102" t="s">
        <v>991</v>
      </c>
      <c r="C102" t="s">
        <v>1261</v>
      </c>
      <c r="D102" t="s">
        <v>1081</v>
      </c>
      <c r="E102"/>
      <c r="F102">
        <v>1</v>
      </c>
      <c r="G102" s="105">
        <v>42005</v>
      </c>
      <c r="H102" s="85" t="s">
        <v>1082</v>
      </c>
      <c r="I102" t="s">
        <v>1059</v>
      </c>
      <c r="J102"/>
      <c r="K102"/>
      <c r="L102">
        <v>21</v>
      </c>
      <c r="M102" t="s">
        <v>1083</v>
      </c>
      <c r="N102"/>
      <c r="O102" t="s">
        <v>1051</v>
      </c>
      <c r="P102"/>
      <c r="Q102"/>
      <c r="R102" s="16">
        <v>42969</v>
      </c>
      <c r="S102" t="s">
        <v>1084</v>
      </c>
    </row>
    <row r="103" spans="1:19" hidden="1">
      <c r="A103" s="3">
        <v>103</v>
      </c>
      <c r="B103" t="s">
        <v>991</v>
      </c>
      <c r="C103" t="s">
        <v>1261</v>
      </c>
      <c r="D103" t="s">
        <v>1085</v>
      </c>
      <c r="E103">
        <v>1</v>
      </c>
      <c r="F103">
        <v>1</v>
      </c>
      <c r="G103" s="105">
        <v>42339</v>
      </c>
      <c r="H103" s="85" t="s">
        <v>1086</v>
      </c>
      <c r="I103" t="s">
        <v>1050</v>
      </c>
      <c r="J103">
        <v>42</v>
      </c>
      <c r="K103"/>
      <c r="L103">
        <v>21</v>
      </c>
      <c r="M103" s="105" t="s">
        <v>1087</v>
      </c>
      <c r="N103"/>
      <c r="O103" t="s">
        <v>1051</v>
      </c>
      <c r="P103"/>
      <c r="Q103" s="17" t="s">
        <v>1088</v>
      </c>
      <c r="R103" s="16">
        <v>42969</v>
      </c>
      <c r="S103" t="s">
        <v>1089</v>
      </c>
    </row>
    <row r="104" spans="1:19" hidden="1">
      <c r="A104" s="3">
        <v>104</v>
      </c>
      <c r="B104" t="s">
        <v>991</v>
      </c>
      <c r="C104" t="s">
        <v>1261</v>
      </c>
      <c r="D104" t="s">
        <v>1090</v>
      </c>
      <c r="E104">
        <v>1</v>
      </c>
      <c r="F104"/>
      <c r="G104" s="105">
        <v>42370</v>
      </c>
      <c r="H104" s="85" t="s">
        <v>1091</v>
      </c>
      <c r="I104" t="s">
        <v>1092</v>
      </c>
      <c r="J104" s="109">
        <v>50</v>
      </c>
      <c r="K104"/>
      <c r="L104"/>
      <c r="M104">
        <v>102</v>
      </c>
      <c r="N104"/>
      <c r="O104" t="s">
        <v>998</v>
      </c>
      <c r="P104"/>
      <c r="Q104" s="17" t="s">
        <v>1093</v>
      </c>
      <c r="R104" s="16">
        <v>42969</v>
      </c>
      <c r="S104" t="s">
        <v>1094</v>
      </c>
    </row>
    <row r="105" spans="1:19" hidden="1">
      <c r="A105" s="3">
        <v>105</v>
      </c>
      <c r="B105" t="s">
        <v>991</v>
      </c>
      <c r="C105" t="s">
        <v>1261</v>
      </c>
      <c r="D105" t="s">
        <v>1095</v>
      </c>
      <c r="E105">
        <v>2</v>
      </c>
      <c r="F105"/>
      <c r="G105" s="105">
        <v>41640</v>
      </c>
      <c r="H105" s="85" t="s">
        <v>1096</v>
      </c>
      <c r="I105" t="s">
        <v>1097</v>
      </c>
      <c r="J105">
        <v>14</v>
      </c>
      <c r="K105"/>
      <c r="L105">
        <v>7</v>
      </c>
      <c r="M105">
        <v>242</v>
      </c>
      <c r="N105"/>
      <c r="O105" t="s">
        <v>1098</v>
      </c>
      <c r="P105"/>
      <c r="Q105" s="17" t="s">
        <v>1099</v>
      </c>
      <c r="R105" s="16">
        <v>42969</v>
      </c>
      <c r="S105" t="s">
        <v>1100</v>
      </c>
    </row>
    <row r="106" spans="1:19" hidden="1">
      <c r="A106" s="3">
        <v>106</v>
      </c>
      <c r="B106" t="s">
        <v>991</v>
      </c>
      <c r="C106" t="s">
        <v>1261</v>
      </c>
      <c r="D106" t="s">
        <v>1101</v>
      </c>
      <c r="E106">
        <v>1</v>
      </c>
      <c r="F106">
        <v>1</v>
      </c>
      <c r="G106" s="105">
        <v>39814</v>
      </c>
      <c r="H106" s="85" t="s">
        <v>1102</v>
      </c>
      <c r="I106" t="s">
        <v>1103</v>
      </c>
      <c r="J106">
        <v>11</v>
      </c>
      <c r="K106"/>
      <c r="L106"/>
      <c r="M106">
        <v>41</v>
      </c>
      <c r="N106"/>
      <c r="O106" t="s">
        <v>1104</v>
      </c>
      <c r="P106"/>
      <c r="Q106" s="17" t="s">
        <v>1105</v>
      </c>
      <c r="R106" s="16">
        <v>42969</v>
      </c>
      <c r="S106" t="s">
        <v>1106</v>
      </c>
    </row>
    <row r="107" spans="1:19" hidden="1">
      <c r="A107" s="3">
        <v>108</v>
      </c>
      <c r="B107" t="s">
        <v>991</v>
      </c>
      <c r="C107" t="s">
        <v>1261</v>
      </c>
      <c r="D107" t="s">
        <v>2079</v>
      </c>
      <c r="E107"/>
      <c r="F107">
        <v>1</v>
      </c>
      <c r="G107" s="105">
        <v>40544</v>
      </c>
      <c r="H107" s="85" t="s">
        <v>2080</v>
      </c>
      <c r="I107" t="s">
        <v>2081</v>
      </c>
      <c r="J107"/>
      <c r="K107"/>
      <c r="L107"/>
      <c r="M107">
        <v>154</v>
      </c>
      <c r="N107"/>
      <c r="O107"/>
      <c r="P107"/>
      <c r="Q107" s="17" t="s">
        <v>2082</v>
      </c>
      <c r="R107" s="16">
        <v>43001</v>
      </c>
      <c r="S107" t="s">
        <v>2083</v>
      </c>
    </row>
    <row r="108" spans="1:19" hidden="1">
      <c r="A108" s="3">
        <v>109</v>
      </c>
      <c r="B108" t="s">
        <v>991</v>
      </c>
      <c r="C108" t="s">
        <v>1261</v>
      </c>
      <c r="D108" t="s">
        <v>1107</v>
      </c>
      <c r="E108"/>
      <c r="F108">
        <v>1</v>
      </c>
      <c r="G108" s="105">
        <v>40179</v>
      </c>
      <c r="H108" s="85" t="s">
        <v>1108</v>
      </c>
      <c r="I108" t="s">
        <v>1109</v>
      </c>
      <c r="J108">
        <v>2</v>
      </c>
      <c r="K108"/>
      <c r="L108">
        <v>14</v>
      </c>
      <c r="M108" t="s">
        <v>1110</v>
      </c>
      <c r="N108"/>
      <c r="O108" t="s">
        <v>1111</v>
      </c>
      <c r="P108"/>
      <c r="Q108" s="17" t="s">
        <v>1112</v>
      </c>
      <c r="R108" s="16">
        <v>42963</v>
      </c>
      <c r="S108" t="s">
        <v>1113</v>
      </c>
    </row>
    <row r="109" spans="1:19" hidden="1">
      <c r="A109" s="3">
        <v>110</v>
      </c>
      <c r="B109" t="s">
        <v>991</v>
      </c>
      <c r="C109" t="s">
        <v>1261</v>
      </c>
      <c r="D109" t="s">
        <v>2084</v>
      </c>
      <c r="E109">
        <v>3</v>
      </c>
      <c r="F109">
        <v>3</v>
      </c>
      <c r="G109" s="105">
        <v>38169</v>
      </c>
      <c r="H109" s="85" t="s">
        <v>2085</v>
      </c>
      <c r="I109" t="s">
        <v>1008</v>
      </c>
      <c r="J109">
        <v>89</v>
      </c>
      <c r="K109"/>
      <c r="L109">
        <v>17</v>
      </c>
      <c r="M109">
        <v>3</v>
      </c>
      <c r="N109"/>
      <c r="O109" t="s">
        <v>1010</v>
      </c>
      <c r="P109"/>
      <c r="Q109" s="17" t="s">
        <v>2086</v>
      </c>
      <c r="R109" s="16">
        <v>42995</v>
      </c>
      <c r="S109" t="s">
        <v>2087</v>
      </c>
    </row>
    <row r="110" spans="1:19" hidden="1">
      <c r="A110" s="3">
        <v>111</v>
      </c>
      <c r="B110" t="s">
        <v>991</v>
      </c>
      <c r="C110" t="s">
        <v>1261</v>
      </c>
      <c r="D110" t="s">
        <v>2088</v>
      </c>
      <c r="E110"/>
      <c r="F110">
        <v>1</v>
      </c>
      <c r="G110" s="105">
        <v>37987</v>
      </c>
      <c r="H110" s="85" t="s">
        <v>2089</v>
      </c>
      <c r="I110" t="s">
        <v>1008</v>
      </c>
      <c r="J110">
        <v>87</v>
      </c>
      <c r="K110"/>
      <c r="L110">
        <v>16</v>
      </c>
      <c r="M110">
        <v>3</v>
      </c>
      <c r="N110"/>
      <c r="O110" t="s">
        <v>1010</v>
      </c>
      <c r="P110"/>
      <c r="Q110" s="17" t="s">
        <v>2090</v>
      </c>
      <c r="R110" s="16">
        <v>42996</v>
      </c>
      <c r="S110" t="s">
        <v>2091</v>
      </c>
    </row>
    <row r="111" spans="1:19" hidden="1">
      <c r="A111" s="3">
        <v>112</v>
      </c>
      <c r="B111" t="s">
        <v>991</v>
      </c>
      <c r="C111" t="s">
        <v>1261</v>
      </c>
      <c r="D111" t="s">
        <v>2092</v>
      </c>
      <c r="E111">
        <v>1</v>
      </c>
      <c r="F111"/>
      <c r="G111" s="105">
        <v>42552</v>
      </c>
      <c r="H111" s="85" t="s">
        <v>2093</v>
      </c>
      <c r="I111" t="s">
        <v>2094</v>
      </c>
      <c r="J111">
        <v>52</v>
      </c>
      <c r="K111"/>
      <c r="L111">
        <v>31</v>
      </c>
      <c r="M111">
        <v>91</v>
      </c>
      <c r="N111"/>
      <c r="O111" t="s">
        <v>2095</v>
      </c>
      <c r="P111"/>
      <c r="Q111" s="17" t="s">
        <v>2096</v>
      </c>
      <c r="R111" s="16">
        <v>42997</v>
      </c>
      <c r="S111" t="s">
        <v>2097</v>
      </c>
    </row>
    <row r="112" spans="1:19" hidden="1">
      <c r="A112" s="3">
        <v>113</v>
      </c>
      <c r="B112" t="s">
        <v>991</v>
      </c>
      <c r="C112" t="s">
        <v>1261</v>
      </c>
      <c r="D112" t="s">
        <v>2098</v>
      </c>
      <c r="E112">
        <v>1</v>
      </c>
      <c r="F112"/>
      <c r="G112" s="105">
        <v>33848</v>
      </c>
      <c r="H112" s="85" t="s">
        <v>2099</v>
      </c>
      <c r="I112" t="s">
        <v>2100</v>
      </c>
      <c r="J112" s="115" t="s">
        <v>2101</v>
      </c>
      <c r="K112"/>
      <c r="L112"/>
      <c r="M112">
        <v>155</v>
      </c>
      <c r="N112"/>
      <c r="O112" t="s">
        <v>2102</v>
      </c>
      <c r="P112"/>
      <c r="Q112" s="17" t="s">
        <v>2103</v>
      </c>
      <c r="R112" s="16">
        <v>42998</v>
      </c>
      <c r="S112" t="s">
        <v>2104</v>
      </c>
    </row>
    <row r="113" spans="1:19" hidden="1">
      <c r="A113" s="3">
        <v>114</v>
      </c>
      <c r="B113" t="s">
        <v>991</v>
      </c>
      <c r="C113" t="s">
        <v>1261</v>
      </c>
      <c r="D113" s="106" t="s">
        <v>2105</v>
      </c>
      <c r="E113">
        <v>3</v>
      </c>
      <c r="F113"/>
      <c r="G113" s="105">
        <v>40513</v>
      </c>
      <c r="H113" s="85" t="s">
        <v>2106</v>
      </c>
      <c r="I113" t="s">
        <v>2107</v>
      </c>
      <c r="J113" s="115">
        <v>4</v>
      </c>
      <c r="K113"/>
      <c r="L113">
        <v>16</v>
      </c>
      <c r="M113"/>
      <c r="N113"/>
      <c r="O113" t="s">
        <v>2108</v>
      </c>
      <c r="P113"/>
      <c r="Q113" s="17" t="s">
        <v>2109</v>
      </c>
      <c r="R113" s="16">
        <v>43018</v>
      </c>
      <c r="S113" t="s">
        <v>2110</v>
      </c>
    </row>
    <row r="114" spans="1:19" hidden="1">
      <c r="A114" s="3">
        <v>115</v>
      </c>
      <c r="B114" t="s">
        <v>991</v>
      </c>
      <c r="C114" t="s">
        <v>1261</v>
      </c>
      <c r="D114" t="s">
        <v>2111</v>
      </c>
      <c r="E114"/>
      <c r="F114">
        <v>1</v>
      </c>
      <c r="G114" s="105">
        <v>40179</v>
      </c>
      <c r="H114" s="85" t="s">
        <v>2112</v>
      </c>
      <c r="I114" t="s">
        <v>2113</v>
      </c>
      <c r="J114">
        <v>142</v>
      </c>
      <c r="K114"/>
      <c r="L114"/>
      <c r="M114" s="105" t="s">
        <v>2114</v>
      </c>
      <c r="N114"/>
      <c r="O114" t="s">
        <v>2115</v>
      </c>
      <c r="P114"/>
      <c r="Q114" s="17" t="s">
        <v>2116</v>
      </c>
      <c r="R114" s="16">
        <v>43018</v>
      </c>
      <c r="S114" t="s">
        <v>2117</v>
      </c>
    </row>
    <row r="115" spans="1:19" hidden="1">
      <c r="A115" s="3">
        <v>116</v>
      </c>
      <c r="B115" t="s">
        <v>991</v>
      </c>
      <c r="C115" t="s">
        <v>1261</v>
      </c>
      <c r="D115" t="s">
        <v>2118</v>
      </c>
      <c r="E115">
        <v>1</v>
      </c>
      <c r="F115">
        <v>1</v>
      </c>
      <c r="G115" s="105">
        <v>42979</v>
      </c>
      <c r="H115" s="85" t="s">
        <v>2119</v>
      </c>
      <c r="I115" t="s">
        <v>2120</v>
      </c>
      <c r="J115">
        <v>45</v>
      </c>
      <c r="K115"/>
      <c r="L115" t="s">
        <v>2121</v>
      </c>
      <c r="M115" t="s">
        <v>2122</v>
      </c>
      <c r="N115"/>
      <c r="O115" t="s">
        <v>2123</v>
      </c>
      <c r="P115"/>
      <c r="Q115" s="17" t="s">
        <v>2124</v>
      </c>
      <c r="R115" s="16">
        <v>43018</v>
      </c>
      <c r="S115" t="s">
        <v>2125</v>
      </c>
    </row>
    <row r="116" spans="1:19" hidden="1">
      <c r="A116" s="3">
        <v>117</v>
      </c>
      <c r="B116" t="s">
        <v>991</v>
      </c>
      <c r="C116" t="s">
        <v>1261</v>
      </c>
      <c r="D116" t="s">
        <v>142</v>
      </c>
      <c r="E116">
        <v>1</v>
      </c>
      <c r="F116"/>
      <c r="G116" s="105">
        <v>37104</v>
      </c>
      <c r="H116" s="85" t="s">
        <v>2126</v>
      </c>
      <c r="I116" t="s">
        <v>2120</v>
      </c>
      <c r="J116">
        <v>21</v>
      </c>
      <c r="K116"/>
      <c r="L116" t="s">
        <v>2127</v>
      </c>
      <c r="M116" t="s">
        <v>2128</v>
      </c>
      <c r="N116"/>
      <c r="O116" t="s">
        <v>2123</v>
      </c>
      <c r="P116"/>
      <c r="Q116" s="17" t="s">
        <v>2129</v>
      </c>
      <c r="R116" s="16">
        <v>43026</v>
      </c>
      <c r="S116"/>
    </row>
    <row r="117" spans="1:19" hidden="1">
      <c r="A117" s="3">
        <v>118</v>
      </c>
      <c r="B117" t="s">
        <v>991</v>
      </c>
      <c r="C117" t="s">
        <v>1261</v>
      </c>
      <c r="D117" t="s">
        <v>2130</v>
      </c>
      <c r="E117">
        <v>1</v>
      </c>
      <c r="F117"/>
      <c r="G117" s="105">
        <v>41275</v>
      </c>
      <c r="H117" s="85" t="s">
        <v>2131</v>
      </c>
      <c r="I117" t="s">
        <v>2120</v>
      </c>
      <c r="J117">
        <v>58</v>
      </c>
      <c r="K117"/>
      <c r="L117">
        <v>20</v>
      </c>
      <c r="M117" t="s">
        <v>2132</v>
      </c>
      <c r="N117"/>
      <c r="O117" t="s">
        <v>2123</v>
      </c>
      <c r="P117"/>
      <c r="Q117" s="17" t="s">
        <v>2133</v>
      </c>
      <c r="R117" s="16">
        <v>43026</v>
      </c>
      <c r="S117" t="s">
        <v>2134</v>
      </c>
    </row>
    <row r="118" spans="1:19" hidden="1">
      <c r="A118" s="3">
        <v>119</v>
      </c>
      <c r="B118" t="s">
        <v>991</v>
      </c>
      <c r="C118" t="s">
        <v>1261</v>
      </c>
      <c r="D118" t="s">
        <v>2135</v>
      </c>
      <c r="E118"/>
      <c r="F118">
        <v>1</v>
      </c>
      <c r="G118" s="105">
        <v>40544</v>
      </c>
      <c r="H118" s="85" t="s">
        <v>2136</v>
      </c>
      <c r="I118" t="s">
        <v>2137</v>
      </c>
      <c r="J118">
        <v>1</v>
      </c>
      <c r="K118"/>
      <c r="L118">
        <v>9</v>
      </c>
      <c r="M118">
        <v>61</v>
      </c>
      <c r="N118"/>
      <c r="O118" t="s">
        <v>2138</v>
      </c>
      <c r="P118"/>
      <c r="Q118" s="17" t="s">
        <v>2139</v>
      </c>
      <c r="R118" s="16">
        <v>43026</v>
      </c>
      <c r="S118" t="s">
        <v>2140</v>
      </c>
    </row>
    <row r="119" spans="1:19" hidden="1">
      <c r="A119" s="3">
        <v>120</v>
      </c>
      <c r="B119" t="s">
        <v>991</v>
      </c>
      <c r="C119" t="s">
        <v>1261</v>
      </c>
      <c r="D119" t="s">
        <v>2141</v>
      </c>
      <c r="E119"/>
      <c r="F119">
        <v>1</v>
      </c>
      <c r="G119" s="105">
        <v>42979</v>
      </c>
      <c r="H119" s="85" t="s">
        <v>2142</v>
      </c>
      <c r="I119" t="s">
        <v>2143</v>
      </c>
      <c r="J119">
        <v>74</v>
      </c>
      <c r="K119"/>
      <c r="L119" t="s">
        <v>2144</v>
      </c>
      <c r="M119" t="s">
        <v>2145</v>
      </c>
      <c r="N119"/>
      <c r="O119" t="s">
        <v>2146</v>
      </c>
      <c r="P119"/>
      <c r="Q119" s="17" t="s">
        <v>2147</v>
      </c>
      <c r="R119" s="16">
        <v>43026</v>
      </c>
      <c r="S119" t="s">
        <v>2148</v>
      </c>
    </row>
    <row r="120" spans="1:19" ht="15.75" hidden="1">
      <c r="A120" s="3">
        <v>121</v>
      </c>
      <c r="B120" t="s">
        <v>991</v>
      </c>
      <c r="C120" t="s">
        <v>1261</v>
      </c>
      <c r="D120" t="s">
        <v>2149</v>
      </c>
      <c r="E120">
        <v>1</v>
      </c>
      <c r="F120"/>
      <c r="G120" s="105">
        <v>41275</v>
      </c>
      <c r="H120" s="85" t="s">
        <v>2150</v>
      </c>
      <c r="I120" t="s">
        <v>2120</v>
      </c>
      <c r="J120">
        <v>56</v>
      </c>
      <c r="K120"/>
      <c r="L120">
        <v>20</v>
      </c>
      <c r="M120" s="116" t="s">
        <v>2151</v>
      </c>
      <c r="N120"/>
      <c r="O120" t="s">
        <v>2123</v>
      </c>
      <c r="P120"/>
      <c r="Q120" s="17" t="s">
        <v>2152</v>
      </c>
      <c r="R120" s="16">
        <v>43026</v>
      </c>
      <c r="S120" t="s">
        <v>2153</v>
      </c>
    </row>
    <row r="121" spans="1:19" ht="15.75" hidden="1">
      <c r="A121" s="3">
        <v>122</v>
      </c>
      <c r="B121" t="s">
        <v>991</v>
      </c>
      <c r="C121" t="s">
        <v>1261</v>
      </c>
      <c r="D121" t="s">
        <v>2154</v>
      </c>
      <c r="E121">
        <v>1</v>
      </c>
      <c r="F121"/>
      <c r="G121" s="117">
        <v>41640</v>
      </c>
      <c r="H121" s="85" t="s">
        <v>2155</v>
      </c>
      <c r="I121" t="s">
        <v>2156</v>
      </c>
      <c r="J121">
        <v>22</v>
      </c>
      <c r="K121"/>
      <c r="L121">
        <v>16</v>
      </c>
      <c r="M121"/>
      <c r="N121"/>
      <c r="O121" t="s">
        <v>2157</v>
      </c>
      <c r="P121" s="118" t="s">
        <v>2158</v>
      </c>
      <c r="Q121" s="17" t="s">
        <v>2159</v>
      </c>
      <c r="R121" s="16">
        <v>43026</v>
      </c>
      <c r="S121" t="s">
        <v>2160</v>
      </c>
    </row>
    <row r="122" spans="1:19" ht="15.75" hidden="1">
      <c r="A122" s="3">
        <v>124</v>
      </c>
      <c r="B122" t="s">
        <v>991</v>
      </c>
      <c r="C122" t="s">
        <v>1261</v>
      </c>
      <c r="D122" t="s">
        <v>2161</v>
      </c>
      <c r="E122">
        <v>1</v>
      </c>
      <c r="F122"/>
      <c r="G122" s="119">
        <v>41275</v>
      </c>
      <c r="H122" s="129" t="s">
        <v>2162</v>
      </c>
      <c r="I122" t="s">
        <v>2163</v>
      </c>
      <c r="J122">
        <v>1</v>
      </c>
      <c r="K122"/>
      <c r="L122">
        <v>11</v>
      </c>
      <c r="M122">
        <v>73</v>
      </c>
      <c r="N122"/>
      <c r="O122"/>
      <c r="P122"/>
      <c r="Q122" s="17" t="s">
        <v>2164</v>
      </c>
      <c r="R122" s="16">
        <v>43028</v>
      </c>
      <c r="S122" s="120" t="s">
        <v>2165</v>
      </c>
    </row>
    <row r="123" spans="1:19" ht="15.75" hidden="1">
      <c r="A123" s="3">
        <v>125</v>
      </c>
      <c r="B123" t="s">
        <v>991</v>
      </c>
      <c r="C123" t="s">
        <v>1261</v>
      </c>
      <c r="D123" t="s">
        <v>2166</v>
      </c>
      <c r="E123">
        <v>2</v>
      </c>
      <c r="F123"/>
      <c r="G123" s="119">
        <v>40817</v>
      </c>
      <c r="H123" s="128" t="s">
        <v>2167</v>
      </c>
      <c r="I123" t="s">
        <v>2168</v>
      </c>
      <c r="J123">
        <v>406</v>
      </c>
      <c r="K123"/>
      <c r="L123">
        <v>33</v>
      </c>
      <c r="M123">
        <v>22</v>
      </c>
      <c r="N123"/>
      <c r="O123" t="s">
        <v>2169</v>
      </c>
      <c r="P123"/>
      <c r="Q123" s="17" t="s">
        <v>2170</v>
      </c>
      <c r="R123" s="16">
        <v>43028</v>
      </c>
      <c r="S123" s="120" t="s">
        <v>2171</v>
      </c>
    </row>
    <row r="124" spans="1:19" ht="15.75" hidden="1">
      <c r="A124" s="3">
        <v>126</v>
      </c>
      <c r="B124" t="s">
        <v>991</v>
      </c>
      <c r="C124" t="s">
        <v>1261</v>
      </c>
      <c r="D124" t="s">
        <v>2172</v>
      </c>
      <c r="E124">
        <v>1</v>
      </c>
      <c r="F124"/>
      <c r="G124" s="119">
        <v>41091</v>
      </c>
      <c r="H124" s="85" t="s">
        <v>2173</v>
      </c>
      <c r="I124" t="s">
        <v>2100</v>
      </c>
      <c r="J124">
        <v>18</v>
      </c>
      <c r="K124"/>
      <c r="L124"/>
      <c r="M124">
        <v>13</v>
      </c>
      <c r="N124"/>
      <c r="O124" t="s">
        <v>2102</v>
      </c>
      <c r="P124"/>
      <c r="Q124" s="17" t="s">
        <v>2174</v>
      </c>
      <c r="R124" s="16">
        <v>43028</v>
      </c>
      <c r="S124" s="120" t="s">
        <v>2175</v>
      </c>
    </row>
    <row r="125" spans="1:19" ht="15.75" hidden="1">
      <c r="A125" s="3">
        <v>128</v>
      </c>
      <c r="B125" t="s">
        <v>991</v>
      </c>
      <c r="C125" t="s">
        <v>1261</v>
      </c>
      <c r="D125" t="s">
        <v>2176</v>
      </c>
      <c r="E125">
        <v>3</v>
      </c>
      <c r="F125"/>
      <c r="G125" s="119">
        <v>39022</v>
      </c>
      <c r="H125" s="85" t="s">
        <v>2177</v>
      </c>
      <c r="I125" t="s">
        <v>2178</v>
      </c>
      <c r="J125">
        <v>11</v>
      </c>
      <c r="K125"/>
      <c r="L125">
        <v>10</v>
      </c>
      <c r="M125">
        <v>19</v>
      </c>
      <c r="N125" s="116" t="s">
        <v>2179</v>
      </c>
      <c r="O125" t="s">
        <v>2179</v>
      </c>
      <c r="P125"/>
      <c r="Q125" s="17" t="s">
        <v>2180</v>
      </c>
      <c r="R125" s="16">
        <v>43028</v>
      </c>
      <c r="S125" s="120" t="s">
        <v>2181</v>
      </c>
    </row>
    <row r="126" spans="1:19" ht="16.5">
      <c r="A126" s="3">
        <v>129</v>
      </c>
      <c r="B126" t="s">
        <v>991</v>
      </c>
      <c r="C126" t="s">
        <v>2299</v>
      </c>
      <c r="D126" t="s">
        <v>2182</v>
      </c>
      <c r="E126">
        <v>1</v>
      </c>
      <c r="F126"/>
      <c r="G126" s="119">
        <v>40909</v>
      </c>
      <c r="H126" s="130" t="s">
        <v>2183</v>
      </c>
      <c r="I126" t="s">
        <v>2137</v>
      </c>
      <c r="J126">
        <v>1</v>
      </c>
      <c r="K126"/>
      <c r="L126">
        <v>10</v>
      </c>
      <c r="M126" s="121">
        <v>147</v>
      </c>
      <c r="N126"/>
      <c r="O126" t="s">
        <v>2138</v>
      </c>
      <c r="P126"/>
      <c r="Q126" s="17" t="s">
        <v>2184</v>
      </c>
      <c r="R126" s="16">
        <v>43029</v>
      </c>
      <c r="S126" s="120" t="s">
        <v>2185</v>
      </c>
    </row>
    <row r="127" spans="1:19">
      <c r="A127" s="3">
        <v>130</v>
      </c>
      <c r="B127" s="26" t="s">
        <v>1298</v>
      </c>
      <c r="C127" s="67" t="s">
        <v>2299</v>
      </c>
      <c r="D127" s="26" t="s">
        <v>1299</v>
      </c>
      <c r="E127" s="26">
        <v>1</v>
      </c>
      <c r="F127" s="26"/>
      <c r="G127" s="25">
        <v>2000</v>
      </c>
      <c r="H127" s="126" t="s">
        <v>1300</v>
      </c>
      <c r="I127" s="26" t="s">
        <v>1301</v>
      </c>
      <c r="J127" s="25">
        <v>179</v>
      </c>
      <c r="K127" s="25"/>
      <c r="L127" s="25">
        <v>44</v>
      </c>
      <c r="M127" s="26" t="s">
        <v>1302</v>
      </c>
      <c r="N127" s="26"/>
      <c r="O127" s="26"/>
      <c r="P127" s="26"/>
      <c r="Q127" s="26"/>
      <c r="R127" s="25" t="s">
        <v>1303</v>
      </c>
      <c r="S127" s="26"/>
    </row>
    <row r="128" spans="1:19" hidden="1">
      <c r="A128" s="3">
        <v>131</v>
      </c>
      <c r="B128" s="26" t="s">
        <v>1298</v>
      </c>
      <c r="C128" s="26" t="s">
        <v>1261</v>
      </c>
      <c r="D128" s="26" t="s">
        <v>1305</v>
      </c>
      <c r="E128" s="26">
        <v>1</v>
      </c>
      <c r="F128" s="26"/>
      <c r="G128" s="25">
        <v>1997</v>
      </c>
      <c r="H128" s="126" t="s">
        <v>1306</v>
      </c>
      <c r="I128" s="26" t="s">
        <v>1301</v>
      </c>
      <c r="J128" s="25">
        <v>170</v>
      </c>
      <c r="K128" s="25"/>
      <c r="L128" s="25">
        <v>41</v>
      </c>
      <c r="M128" s="26" t="s">
        <v>1307</v>
      </c>
      <c r="N128" s="26"/>
      <c r="O128" s="26"/>
      <c r="P128" s="26"/>
      <c r="Q128" s="29" t="s">
        <v>1308</v>
      </c>
      <c r="R128" s="25" t="s">
        <v>1303</v>
      </c>
      <c r="S128" s="26" t="s">
        <v>1309</v>
      </c>
    </row>
    <row r="129" spans="1:19" hidden="1">
      <c r="A129" s="3">
        <v>132</v>
      </c>
      <c r="B129" s="26" t="s">
        <v>1298</v>
      </c>
      <c r="C129" s="26" t="s">
        <v>2300</v>
      </c>
      <c r="D129" s="26" t="s">
        <v>1310</v>
      </c>
      <c r="E129" s="26"/>
      <c r="F129" s="26">
        <v>1</v>
      </c>
      <c r="G129" s="25">
        <v>1999</v>
      </c>
      <c r="H129" s="126" t="s">
        <v>1311</v>
      </c>
      <c r="I129" s="26" t="s">
        <v>1301</v>
      </c>
      <c r="J129" s="25">
        <v>175</v>
      </c>
      <c r="K129" s="25"/>
      <c r="L129" s="25">
        <v>44</v>
      </c>
      <c r="M129" s="26" t="s">
        <v>1312</v>
      </c>
      <c r="N129" s="26"/>
      <c r="O129" s="26"/>
      <c r="P129" s="26"/>
      <c r="Q129" s="29" t="s">
        <v>1313</v>
      </c>
      <c r="R129" s="25" t="s">
        <v>1303</v>
      </c>
      <c r="S129" s="26" t="s">
        <v>1314</v>
      </c>
    </row>
    <row r="130" spans="1:19" hidden="1">
      <c r="A130" s="3">
        <v>133</v>
      </c>
      <c r="B130" s="26" t="s">
        <v>1298</v>
      </c>
      <c r="C130" s="26" t="s">
        <v>2300</v>
      </c>
      <c r="D130" s="26" t="s">
        <v>1315</v>
      </c>
      <c r="E130" s="26">
        <v>1</v>
      </c>
      <c r="F130" s="26"/>
      <c r="G130" s="25">
        <v>2015</v>
      </c>
      <c r="H130" s="126" t="s">
        <v>1316</v>
      </c>
      <c r="I130" s="26" t="s">
        <v>1317</v>
      </c>
      <c r="J130" s="25">
        <v>2</v>
      </c>
      <c r="K130" s="25"/>
      <c r="L130" s="25">
        <v>15</v>
      </c>
      <c r="M130" s="26" t="s">
        <v>1318</v>
      </c>
      <c r="N130" s="26"/>
      <c r="O130" s="26" t="s">
        <v>1319</v>
      </c>
      <c r="P130" s="26"/>
      <c r="Q130" s="26"/>
      <c r="R130" s="28">
        <v>42862</v>
      </c>
      <c r="S130" s="26" t="s">
        <v>1320</v>
      </c>
    </row>
    <row r="131" spans="1:19" hidden="1">
      <c r="A131" s="3">
        <v>134</v>
      </c>
      <c r="B131" s="26" t="s">
        <v>1298</v>
      </c>
      <c r="C131" s="26" t="s">
        <v>2300</v>
      </c>
      <c r="D131" s="26" t="s">
        <v>1321</v>
      </c>
      <c r="E131" s="26">
        <v>1</v>
      </c>
      <c r="F131" s="26"/>
      <c r="G131" s="25">
        <v>2004</v>
      </c>
      <c r="H131" s="126" t="s">
        <v>1322</v>
      </c>
      <c r="I131" s="26" t="s">
        <v>1323</v>
      </c>
      <c r="J131" s="25">
        <v>29</v>
      </c>
      <c r="K131" s="25"/>
      <c r="L131" s="25">
        <v>16</v>
      </c>
      <c r="M131" s="26"/>
      <c r="N131" s="25"/>
      <c r="O131" s="25">
        <v>24484849</v>
      </c>
      <c r="P131" s="26"/>
      <c r="Q131" s="29" t="s">
        <v>1324</v>
      </c>
      <c r="R131" s="28">
        <v>42893</v>
      </c>
      <c r="S131" s="26" t="s">
        <v>1325</v>
      </c>
    </row>
    <row r="132" spans="1:19" hidden="1">
      <c r="A132" s="3">
        <v>135</v>
      </c>
      <c r="B132" s="26" t="s">
        <v>1298</v>
      </c>
      <c r="C132" s="26" t="s">
        <v>2300</v>
      </c>
      <c r="D132" s="26" t="s">
        <v>1326</v>
      </c>
      <c r="E132" s="26">
        <v>1</v>
      </c>
      <c r="F132" s="26"/>
      <c r="G132" s="26">
        <v>2000</v>
      </c>
      <c r="H132" s="126" t="s">
        <v>1327</v>
      </c>
      <c r="I132" s="26" t="s">
        <v>1301</v>
      </c>
      <c r="J132" s="26" t="s">
        <v>1328</v>
      </c>
      <c r="K132" s="26"/>
      <c r="L132" s="26">
        <v>44</v>
      </c>
      <c r="M132" s="26" t="s">
        <v>1329</v>
      </c>
      <c r="N132" s="26"/>
      <c r="O132" s="26"/>
      <c r="P132" s="26"/>
      <c r="Q132" s="26"/>
      <c r="R132" s="26"/>
      <c r="S132" s="26" t="s">
        <v>1330</v>
      </c>
    </row>
    <row r="133" spans="1:19" hidden="1">
      <c r="A133" s="3">
        <v>136</v>
      </c>
      <c r="B133" s="26" t="s">
        <v>1298</v>
      </c>
      <c r="C133" s="26" t="s">
        <v>2300</v>
      </c>
      <c r="D133" s="26" t="s">
        <v>1331</v>
      </c>
      <c r="E133" s="26"/>
      <c r="F133" s="26">
        <v>1</v>
      </c>
      <c r="G133" s="26">
        <v>2000</v>
      </c>
      <c r="H133" s="126" t="s">
        <v>1332</v>
      </c>
      <c r="I133" s="26" t="s">
        <v>1301</v>
      </c>
      <c r="J133" s="26" t="s">
        <v>1328</v>
      </c>
      <c r="K133" s="26"/>
      <c r="L133" s="26">
        <v>44</v>
      </c>
      <c r="M133" s="26" t="s">
        <v>1333</v>
      </c>
      <c r="N133" s="26"/>
      <c r="O133" s="26"/>
      <c r="P133" s="26"/>
      <c r="Q133" s="26"/>
      <c r="R133" s="26"/>
      <c r="S133" s="26" t="s">
        <v>1334</v>
      </c>
    </row>
    <row r="134" spans="1:19" hidden="1">
      <c r="A134" s="3">
        <v>137</v>
      </c>
      <c r="B134" s="26" t="s">
        <v>1298</v>
      </c>
      <c r="C134" s="26" t="s">
        <v>1261</v>
      </c>
      <c r="D134" s="26" t="s">
        <v>1335</v>
      </c>
      <c r="E134" s="26">
        <v>1</v>
      </c>
      <c r="F134" s="26"/>
      <c r="G134" s="26">
        <v>2003</v>
      </c>
      <c r="H134" s="126" t="s">
        <v>1336</v>
      </c>
      <c r="I134" s="26" t="s">
        <v>1301</v>
      </c>
      <c r="J134" s="26" t="s">
        <v>1337</v>
      </c>
      <c r="K134" s="26"/>
      <c r="L134" s="26">
        <v>46</v>
      </c>
      <c r="M134" s="26" t="s">
        <v>1338</v>
      </c>
      <c r="N134" s="26"/>
      <c r="O134" s="26"/>
      <c r="P134" s="26"/>
      <c r="Q134" s="26"/>
      <c r="R134" s="26"/>
      <c r="S134" s="26" t="s">
        <v>1339</v>
      </c>
    </row>
    <row r="135" spans="1:19" hidden="1">
      <c r="A135" s="3">
        <v>138</v>
      </c>
      <c r="B135" s="26" t="s">
        <v>1298</v>
      </c>
      <c r="C135" s="26" t="s">
        <v>1261</v>
      </c>
      <c r="D135" s="26" t="s">
        <v>1340</v>
      </c>
      <c r="E135" s="26">
        <v>1</v>
      </c>
      <c r="F135" s="26">
        <v>1</v>
      </c>
      <c r="G135" s="26">
        <v>2003</v>
      </c>
      <c r="H135" s="126" t="s">
        <v>1341</v>
      </c>
      <c r="I135" s="26" t="s">
        <v>1301</v>
      </c>
      <c r="J135" s="26" t="s">
        <v>1337</v>
      </c>
      <c r="K135" s="26"/>
      <c r="L135" s="26">
        <v>46</v>
      </c>
      <c r="M135" s="26" t="s">
        <v>1342</v>
      </c>
      <c r="N135" s="26"/>
      <c r="O135" s="26"/>
      <c r="P135" s="26"/>
      <c r="Q135" s="26"/>
      <c r="R135" s="26"/>
      <c r="S135" s="26" t="s">
        <v>1343</v>
      </c>
    </row>
    <row r="136" spans="1:19" hidden="1">
      <c r="A136" s="3">
        <v>139</v>
      </c>
      <c r="B136" s="26" t="s">
        <v>1298</v>
      </c>
      <c r="C136" s="26" t="s">
        <v>1261</v>
      </c>
      <c r="D136" s="26" t="s">
        <v>1344</v>
      </c>
      <c r="E136" s="26">
        <v>1</v>
      </c>
      <c r="F136" s="26"/>
      <c r="G136" s="26">
        <v>2003</v>
      </c>
      <c r="H136" s="126" t="s">
        <v>1345</v>
      </c>
      <c r="I136" s="26" t="s">
        <v>1301</v>
      </c>
      <c r="J136" s="26" t="s">
        <v>1337</v>
      </c>
      <c r="K136" s="26"/>
      <c r="L136" s="26">
        <v>46</v>
      </c>
      <c r="M136" s="26" t="s">
        <v>1346</v>
      </c>
      <c r="N136" s="26"/>
      <c r="O136" s="26"/>
      <c r="P136" s="26"/>
      <c r="Q136" s="26"/>
      <c r="R136" s="26"/>
      <c r="S136" s="26" t="s">
        <v>1347</v>
      </c>
    </row>
    <row r="137" spans="1:19" hidden="1">
      <c r="A137" s="3">
        <v>140</v>
      </c>
      <c r="B137" s="26" t="s">
        <v>1298</v>
      </c>
      <c r="C137" s="26" t="s">
        <v>1261</v>
      </c>
      <c r="D137" s="26" t="s">
        <v>1348</v>
      </c>
      <c r="E137" s="26"/>
      <c r="F137" s="26">
        <v>1</v>
      </c>
      <c r="G137" s="26">
        <v>2003</v>
      </c>
      <c r="H137" s="126" t="s">
        <v>1349</v>
      </c>
      <c r="I137" s="26" t="s">
        <v>1301</v>
      </c>
      <c r="J137" s="26" t="s">
        <v>1337</v>
      </c>
      <c r="K137" s="26"/>
      <c r="L137" s="26">
        <v>46</v>
      </c>
      <c r="M137" s="26" t="s">
        <v>1350</v>
      </c>
      <c r="N137" s="26"/>
      <c r="O137" s="26"/>
      <c r="P137" s="26"/>
      <c r="Q137" s="26"/>
      <c r="R137" s="26"/>
      <c r="S137" s="26" t="s">
        <v>1351</v>
      </c>
    </row>
    <row r="138" spans="1:19">
      <c r="A138" s="3">
        <v>141</v>
      </c>
      <c r="B138" s="26" t="s">
        <v>1298</v>
      </c>
      <c r="C138" s="66" t="s">
        <v>2299</v>
      </c>
      <c r="D138" s="26" t="s">
        <v>1352</v>
      </c>
      <c r="E138" s="26"/>
      <c r="F138" s="26">
        <v>1</v>
      </c>
      <c r="G138" s="26">
        <v>2003</v>
      </c>
      <c r="H138" s="126" t="s">
        <v>1353</v>
      </c>
      <c r="I138" s="26" t="s">
        <v>1301</v>
      </c>
      <c r="J138" s="26" t="s">
        <v>1337</v>
      </c>
      <c r="K138" s="26"/>
      <c r="L138" s="26">
        <v>46</v>
      </c>
      <c r="M138" s="26" t="s">
        <v>1354</v>
      </c>
      <c r="N138" s="26"/>
      <c r="O138" s="26"/>
      <c r="P138" s="26"/>
      <c r="Q138" s="26"/>
      <c r="R138" s="26"/>
      <c r="S138" s="26" t="s">
        <v>1355</v>
      </c>
    </row>
    <row r="139" spans="1:19" hidden="1">
      <c r="A139" s="3">
        <v>142</v>
      </c>
      <c r="B139" s="26" t="s">
        <v>1298</v>
      </c>
      <c r="C139" s="26" t="s">
        <v>1261</v>
      </c>
      <c r="D139" s="26" t="s">
        <v>1356</v>
      </c>
      <c r="E139" s="26"/>
      <c r="F139" s="26">
        <v>1</v>
      </c>
      <c r="G139" s="26">
        <v>2003</v>
      </c>
      <c r="H139" s="126" t="s">
        <v>1357</v>
      </c>
      <c r="I139" s="26" t="s">
        <v>1301</v>
      </c>
      <c r="J139" s="26" t="s">
        <v>1337</v>
      </c>
      <c r="K139" s="26"/>
      <c r="L139" s="26">
        <v>46</v>
      </c>
      <c r="M139" s="26" t="s">
        <v>1358</v>
      </c>
      <c r="N139" s="26"/>
      <c r="O139" s="26"/>
      <c r="P139" s="26"/>
      <c r="Q139" s="26"/>
      <c r="R139" s="26"/>
      <c r="S139" s="26" t="s">
        <v>1359</v>
      </c>
    </row>
    <row r="140" spans="1:19" hidden="1">
      <c r="A140" s="3">
        <v>143</v>
      </c>
      <c r="B140" s="26" t="s">
        <v>1298</v>
      </c>
      <c r="C140" s="26" t="s">
        <v>1261</v>
      </c>
      <c r="D140" s="26" t="s">
        <v>1360</v>
      </c>
      <c r="E140" s="26"/>
      <c r="F140" s="26">
        <v>1</v>
      </c>
      <c r="G140" s="26">
        <v>2003</v>
      </c>
      <c r="H140" s="126" t="s">
        <v>1361</v>
      </c>
      <c r="I140" s="26" t="s">
        <v>1301</v>
      </c>
      <c r="J140" s="26" t="s">
        <v>1337</v>
      </c>
      <c r="K140" s="26"/>
      <c r="L140" s="26">
        <v>46</v>
      </c>
      <c r="M140" s="26" t="s">
        <v>1362</v>
      </c>
      <c r="N140" s="26"/>
      <c r="O140" s="26"/>
      <c r="P140" s="26"/>
      <c r="Q140" s="26"/>
      <c r="R140" s="26"/>
      <c r="S140" s="26" t="s">
        <v>1363</v>
      </c>
    </row>
    <row r="141" spans="1:19" hidden="1">
      <c r="A141" s="3">
        <v>144</v>
      </c>
      <c r="B141" s="26" t="s">
        <v>1298</v>
      </c>
      <c r="C141" s="26" t="s">
        <v>1261</v>
      </c>
      <c r="D141" s="26" t="s">
        <v>1364</v>
      </c>
      <c r="E141" s="26"/>
      <c r="F141" s="26">
        <v>1</v>
      </c>
      <c r="G141" s="26">
        <v>2015</v>
      </c>
      <c r="H141" s="126" t="s">
        <v>1365</v>
      </c>
      <c r="I141" s="26" t="s">
        <v>1366</v>
      </c>
      <c r="J141" s="25">
        <v>8</v>
      </c>
      <c r="K141" s="26"/>
      <c r="L141" s="26"/>
      <c r="M141" s="104">
        <v>43075</v>
      </c>
      <c r="N141" s="26"/>
      <c r="O141" s="26"/>
      <c r="P141" s="26"/>
      <c r="Q141" s="26"/>
      <c r="R141" s="26"/>
      <c r="S141" s="26"/>
    </row>
    <row r="142" spans="1:19" hidden="1">
      <c r="A142" s="3">
        <v>145</v>
      </c>
      <c r="B142" s="26" t="s">
        <v>1298</v>
      </c>
      <c r="C142" s="26" t="s">
        <v>1261</v>
      </c>
      <c r="D142" s="26" t="s">
        <v>1367</v>
      </c>
      <c r="E142" s="26">
        <v>1</v>
      </c>
      <c r="F142" s="26"/>
      <c r="G142" s="26">
        <v>2015</v>
      </c>
      <c r="H142" s="126" t="s">
        <v>1368</v>
      </c>
      <c r="I142" s="26" t="s">
        <v>1366</v>
      </c>
      <c r="J142" s="25">
        <v>8</v>
      </c>
      <c r="K142" s="26"/>
      <c r="L142" s="26"/>
      <c r="M142" s="26" t="s">
        <v>1369</v>
      </c>
      <c r="N142" s="26"/>
      <c r="O142" s="26"/>
      <c r="P142" s="26"/>
      <c r="Q142" s="26"/>
      <c r="R142" s="26"/>
      <c r="S142" s="26"/>
    </row>
    <row r="143" spans="1:19" hidden="1">
      <c r="A143" s="3">
        <v>146</v>
      </c>
      <c r="B143" s="26" t="s">
        <v>1298</v>
      </c>
      <c r="C143" s="26" t="s">
        <v>1261</v>
      </c>
      <c r="D143" s="26" t="s">
        <v>1370</v>
      </c>
      <c r="E143" s="26">
        <v>1</v>
      </c>
      <c r="F143" s="26"/>
      <c r="G143" s="26">
        <v>2015</v>
      </c>
      <c r="H143" s="126" t="s">
        <v>1371</v>
      </c>
      <c r="I143" s="26" t="s">
        <v>1366</v>
      </c>
      <c r="J143" s="25">
        <v>8</v>
      </c>
      <c r="K143" s="26"/>
      <c r="L143" s="26"/>
      <c r="M143" s="26" t="s">
        <v>1372</v>
      </c>
      <c r="N143" s="26"/>
      <c r="O143" s="26"/>
      <c r="P143" s="26"/>
      <c r="Q143" s="26"/>
      <c r="R143" s="26"/>
      <c r="S143" s="26"/>
    </row>
    <row r="144" spans="1:19" hidden="1">
      <c r="A144" s="3">
        <v>147</v>
      </c>
      <c r="B144" s="26" t="s">
        <v>1298</v>
      </c>
      <c r="C144" s="26" t="s">
        <v>1261</v>
      </c>
      <c r="D144" s="26" t="s">
        <v>1373</v>
      </c>
      <c r="E144" s="26">
        <v>1</v>
      </c>
      <c r="F144" s="26"/>
      <c r="G144" s="26">
        <v>2015</v>
      </c>
      <c r="H144" s="126" t="s">
        <v>1374</v>
      </c>
      <c r="I144" s="26" t="s">
        <v>1366</v>
      </c>
      <c r="J144" s="25">
        <v>8</v>
      </c>
      <c r="K144" s="26"/>
      <c r="L144" s="26"/>
      <c r="M144" s="26" t="s">
        <v>1375</v>
      </c>
      <c r="N144" s="26"/>
      <c r="O144" s="26"/>
      <c r="P144" s="26"/>
      <c r="Q144" s="26"/>
      <c r="R144" s="26"/>
      <c r="S144" s="26"/>
    </row>
    <row r="145" spans="1:19" hidden="1">
      <c r="A145" s="3">
        <v>148</v>
      </c>
      <c r="B145" s="26" t="s">
        <v>1298</v>
      </c>
      <c r="C145" s="26" t="s">
        <v>1261</v>
      </c>
      <c r="D145" s="26" t="s">
        <v>1376</v>
      </c>
      <c r="E145" s="26">
        <v>1</v>
      </c>
      <c r="F145" s="26"/>
      <c r="G145" s="26">
        <v>2015</v>
      </c>
      <c r="H145" s="126" t="s">
        <v>1377</v>
      </c>
      <c r="I145" s="26" t="s">
        <v>1366</v>
      </c>
      <c r="J145" s="25">
        <v>8</v>
      </c>
      <c r="K145" s="26"/>
      <c r="L145" s="26"/>
      <c r="M145" s="26" t="s">
        <v>1378</v>
      </c>
      <c r="N145" s="26"/>
      <c r="O145" s="26"/>
      <c r="P145" s="26"/>
      <c r="Q145" s="26"/>
      <c r="R145" s="26"/>
      <c r="S145" s="26"/>
    </row>
    <row r="146" spans="1:19" hidden="1">
      <c r="A146" s="3">
        <v>149</v>
      </c>
      <c r="B146" s="26" t="s">
        <v>1298</v>
      </c>
      <c r="C146" s="26" t="s">
        <v>1261</v>
      </c>
      <c r="D146" s="26" t="s">
        <v>1379</v>
      </c>
      <c r="E146" s="26">
        <v>1</v>
      </c>
      <c r="F146" s="26"/>
      <c r="G146" s="26">
        <v>2015</v>
      </c>
      <c r="H146" s="126" t="s">
        <v>1380</v>
      </c>
      <c r="I146" s="26" t="s">
        <v>1366</v>
      </c>
      <c r="J146" s="25">
        <v>8</v>
      </c>
      <c r="K146" s="26"/>
      <c r="L146" s="26"/>
      <c r="M146" s="26" t="s">
        <v>1381</v>
      </c>
      <c r="N146" s="26"/>
      <c r="O146" s="26"/>
      <c r="P146" s="26"/>
      <c r="Q146" s="26"/>
      <c r="R146" s="26"/>
      <c r="S146" s="26"/>
    </row>
    <row r="147" spans="1:19" hidden="1">
      <c r="A147" s="3">
        <v>150</v>
      </c>
      <c r="B147" s="26" t="s">
        <v>1298</v>
      </c>
      <c r="C147" s="26" t="s">
        <v>1261</v>
      </c>
      <c r="D147" s="26" t="s">
        <v>1382</v>
      </c>
      <c r="E147" s="26">
        <v>1</v>
      </c>
      <c r="F147" s="26">
        <v>1</v>
      </c>
      <c r="G147" s="26">
        <v>2015</v>
      </c>
      <c r="H147" s="126" t="s">
        <v>1383</v>
      </c>
      <c r="I147" s="26" t="s">
        <v>1366</v>
      </c>
      <c r="J147" s="25">
        <v>8</v>
      </c>
      <c r="K147" s="26"/>
      <c r="L147" s="26"/>
      <c r="M147" s="26" t="s">
        <v>1384</v>
      </c>
      <c r="N147" s="26"/>
      <c r="O147" s="26"/>
      <c r="P147" s="26"/>
      <c r="Q147" s="26"/>
      <c r="R147" s="26"/>
      <c r="S147" s="26"/>
    </row>
    <row r="148" spans="1:19" hidden="1">
      <c r="A148" s="3">
        <v>155</v>
      </c>
      <c r="B148" s="123" t="s">
        <v>2186</v>
      </c>
      <c r="C148" s="123" t="s">
        <v>1261</v>
      </c>
      <c r="D148" s="123" t="s">
        <v>2220</v>
      </c>
      <c r="E148"/>
      <c r="F148"/>
      <c r="G148" s="136">
        <v>2008</v>
      </c>
      <c r="H148" s="123" t="s">
        <v>2187</v>
      </c>
      <c r="I148" s="123" t="s">
        <v>2188</v>
      </c>
      <c r="J148"/>
      <c r="K148"/>
      <c r="L148"/>
      <c r="M148" s="123" t="s">
        <v>2189</v>
      </c>
      <c r="N148"/>
      <c r="O148"/>
      <c r="P148"/>
      <c r="Q148" s="132" t="s">
        <v>2190</v>
      </c>
      <c r="R148" s="133">
        <v>43023</v>
      </c>
      <c r="S148" s="123" t="s">
        <v>2191</v>
      </c>
    </row>
    <row r="149" spans="1:19" hidden="1">
      <c r="A149" s="3">
        <v>159</v>
      </c>
      <c r="B149" t="s">
        <v>2186</v>
      </c>
      <c r="C149" s="123" t="s">
        <v>1261</v>
      </c>
      <c r="D149" t="s">
        <v>2202</v>
      </c>
      <c r="E149">
        <v>1</v>
      </c>
      <c r="F149"/>
      <c r="G149">
        <v>2011</v>
      </c>
      <c r="H149" s="122" t="s">
        <v>2203</v>
      </c>
      <c r="I149" s="123" t="s">
        <v>2204</v>
      </c>
      <c r="J149">
        <v>3011</v>
      </c>
      <c r="K149" s="105">
        <v>40575</v>
      </c>
      <c r="L149">
        <v>57</v>
      </c>
      <c r="M149">
        <v>58</v>
      </c>
      <c r="N149"/>
      <c r="O149" t="s">
        <v>909</v>
      </c>
      <c r="P149"/>
      <c r="Q149" s="17" t="s">
        <v>2205</v>
      </c>
      <c r="R149" s="16">
        <v>43033</v>
      </c>
      <c r="S149" t="s">
        <v>2206</v>
      </c>
    </row>
    <row r="150" spans="1:19" hidden="1">
      <c r="A150" s="3">
        <v>160</v>
      </c>
      <c r="B150" t="s">
        <v>2186</v>
      </c>
      <c r="C150" s="123" t="s">
        <v>1261</v>
      </c>
      <c r="D150" t="s">
        <v>2207</v>
      </c>
      <c r="E150"/>
      <c r="F150">
        <v>1</v>
      </c>
      <c r="G150">
        <v>2010</v>
      </c>
      <c r="H150" t="s">
        <v>2208</v>
      </c>
      <c r="I150" s="123" t="s">
        <v>1032</v>
      </c>
      <c r="J150">
        <v>1752</v>
      </c>
      <c r="K150"/>
      <c r="L150"/>
      <c r="M150">
        <v>61</v>
      </c>
      <c r="N150"/>
      <c r="O150" t="s">
        <v>1033</v>
      </c>
      <c r="P150"/>
      <c r="Q150" s="17" t="s">
        <v>2209</v>
      </c>
      <c r="R150" s="16">
        <v>43033</v>
      </c>
      <c r="S150" t="s">
        <v>2210</v>
      </c>
    </row>
    <row r="151" spans="1:19" hidden="1">
      <c r="A151" s="3">
        <v>163</v>
      </c>
      <c r="B151" t="s">
        <v>2186</v>
      </c>
      <c r="C151" s="123" t="s">
        <v>1261</v>
      </c>
      <c r="D151" t="s">
        <v>2196</v>
      </c>
      <c r="E151">
        <v>1</v>
      </c>
      <c r="F151"/>
      <c r="G151">
        <v>2014</v>
      </c>
      <c r="H151" t="s">
        <v>2197</v>
      </c>
      <c r="I151" t="s">
        <v>2198</v>
      </c>
      <c r="J151"/>
      <c r="K151" s="105">
        <v>41944</v>
      </c>
      <c r="L151"/>
      <c r="M151">
        <v>32</v>
      </c>
      <c r="N151"/>
      <c r="O151"/>
      <c r="P151"/>
      <c r="Q151" s="17" t="s">
        <v>2199</v>
      </c>
      <c r="R151" s="16">
        <v>43033</v>
      </c>
      <c r="S151" t="s">
        <v>2200</v>
      </c>
    </row>
    <row r="152" spans="1:19" hidden="1">
      <c r="A152" s="3">
        <v>170.2</v>
      </c>
      <c r="B152" t="s">
        <v>2186</v>
      </c>
      <c r="C152" s="123" t="s">
        <v>1261</v>
      </c>
      <c r="D152" t="s">
        <v>2211</v>
      </c>
      <c r="E152"/>
      <c r="F152">
        <v>1</v>
      </c>
      <c r="G152">
        <v>2007</v>
      </c>
      <c r="H152" t="s">
        <v>2212</v>
      </c>
      <c r="I152" s="123" t="s">
        <v>2069</v>
      </c>
      <c r="J152">
        <v>45</v>
      </c>
      <c r="K152" t="s">
        <v>2213</v>
      </c>
      <c r="L152"/>
      <c r="M152">
        <v>65</v>
      </c>
      <c r="N152"/>
      <c r="O152" t="s">
        <v>915</v>
      </c>
      <c r="P152"/>
      <c r="Q152" s="17" t="s">
        <v>2214</v>
      </c>
      <c r="R152" s="16">
        <v>43033</v>
      </c>
      <c r="S152" t="s">
        <v>2215</v>
      </c>
    </row>
    <row r="153" spans="1:19" hidden="1">
      <c r="A153" s="3">
        <v>172.1</v>
      </c>
      <c r="B153" t="s">
        <v>2186</v>
      </c>
      <c r="C153" s="123" t="s">
        <v>1261</v>
      </c>
      <c r="D153" t="s">
        <v>2216</v>
      </c>
      <c r="E153"/>
      <c r="F153">
        <v>1</v>
      </c>
      <c r="G153">
        <v>2000</v>
      </c>
      <c r="H153" s="122" t="s">
        <v>2217</v>
      </c>
      <c r="I153" s="122" t="s">
        <v>1032</v>
      </c>
      <c r="J153"/>
      <c r="K153" t="s">
        <v>2213</v>
      </c>
      <c r="L153"/>
      <c r="M153">
        <v>28</v>
      </c>
      <c r="N153"/>
      <c r="O153" t="s">
        <v>1033</v>
      </c>
      <c r="P153"/>
      <c r="Q153" s="17" t="s">
        <v>2218</v>
      </c>
      <c r="R153" s="16">
        <v>43033</v>
      </c>
      <c r="S153" s="122" t="s">
        <v>2219</v>
      </c>
    </row>
    <row r="154" spans="1:19" hidden="1">
      <c r="A154" s="3">
        <v>174</v>
      </c>
      <c r="B154" t="s">
        <v>2186</v>
      </c>
      <c r="C154" s="123" t="s">
        <v>1261</v>
      </c>
      <c r="D154" s="6" t="s">
        <v>2266</v>
      </c>
      <c r="E154" s="6">
        <v>1</v>
      </c>
      <c r="F154"/>
      <c r="G154" s="6">
        <v>2005</v>
      </c>
      <c r="H154" s="122" t="s">
        <v>2490</v>
      </c>
      <c r="I154" s="123" t="s">
        <v>2267</v>
      </c>
      <c r="J154">
        <v>39</v>
      </c>
      <c r="K154"/>
      <c r="L154" t="s">
        <v>2268</v>
      </c>
      <c r="M154" s="123" t="s">
        <v>2269</v>
      </c>
      <c r="N154"/>
      <c r="O154" t="s">
        <v>2270</v>
      </c>
      <c r="P154" s="3" t="s">
        <v>958</v>
      </c>
      <c r="Q154" s="17" t="s">
        <v>2271</v>
      </c>
      <c r="R154" s="16">
        <v>43039</v>
      </c>
      <c r="S154" s="6" t="s">
        <v>2272</v>
      </c>
    </row>
    <row r="155" spans="1:19" hidden="1">
      <c r="A155" s="3">
        <v>175.9</v>
      </c>
      <c r="B155" t="s">
        <v>2186</v>
      </c>
      <c r="C155" s="123" t="s">
        <v>1261</v>
      </c>
      <c r="D155" s="122" t="s">
        <v>2273</v>
      </c>
      <c r="E155"/>
      <c r="F155">
        <v>1</v>
      </c>
      <c r="G155">
        <v>2017</v>
      </c>
      <c r="H155" s="122" t="s">
        <v>2274</v>
      </c>
      <c r="I155" s="123" t="s">
        <v>2275</v>
      </c>
      <c r="J155">
        <v>1</v>
      </c>
      <c r="K155"/>
      <c r="L155">
        <v>40</v>
      </c>
      <c r="M155" t="s">
        <v>2276</v>
      </c>
      <c r="N155"/>
      <c r="O155" t="s">
        <v>2277</v>
      </c>
      <c r="P155"/>
      <c r="Q155" s="17" t="s">
        <v>2278</v>
      </c>
      <c r="R155" s="16">
        <v>43039</v>
      </c>
      <c r="S155" t="s">
        <v>2279</v>
      </c>
    </row>
    <row r="156" spans="1:19" ht="30">
      <c r="A156" s="3">
        <v>177.8</v>
      </c>
      <c r="B156" t="s">
        <v>2186</v>
      </c>
      <c r="C156" t="s">
        <v>2299</v>
      </c>
      <c r="D156" t="s">
        <v>2280</v>
      </c>
      <c r="E156">
        <v>1</v>
      </c>
      <c r="F156">
        <v>1</v>
      </c>
      <c r="G156">
        <v>2015</v>
      </c>
      <c r="H156" s="122" t="s">
        <v>2281</v>
      </c>
      <c r="I156" s="123" t="s">
        <v>2282</v>
      </c>
      <c r="J156">
        <v>1</v>
      </c>
      <c r="K156" t="s">
        <v>2283</v>
      </c>
      <c r="L156">
        <v>13</v>
      </c>
      <c r="M156" t="s">
        <v>2284</v>
      </c>
      <c r="N156"/>
      <c r="O156" t="s">
        <v>2285</v>
      </c>
      <c r="P156"/>
      <c r="Q156" s="17" t="s">
        <v>2286</v>
      </c>
      <c r="R156" s="16">
        <v>43039</v>
      </c>
      <c r="S156" t="s">
        <v>2287</v>
      </c>
    </row>
    <row r="157" spans="1:19" ht="19.5" customHeight="1">
      <c r="A157" s="3">
        <v>179.7</v>
      </c>
      <c r="B157" t="s">
        <v>2186</v>
      </c>
      <c r="C157" t="s">
        <v>2299</v>
      </c>
      <c r="D157" t="s">
        <v>2288</v>
      </c>
      <c r="E157"/>
      <c r="F157">
        <v>1</v>
      </c>
      <c r="G157">
        <v>2009</v>
      </c>
      <c r="H157" s="3" t="s">
        <v>2289</v>
      </c>
      <c r="I157" s="123" t="s">
        <v>945</v>
      </c>
      <c r="J157">
        <v>32</v>
      </c>
      <c r="K157" s="105">
        <v>39814</v>
      </c>
      <c r="L157"/>
      <c r="M157"/>
      <c r="N157"/>
      <c r="O157" t="s">
        <v>2201</v>
      </c>
      <c r="P157"/>
      <c r="Q157" s="17" t="s">
        <v>2290</v>
      </c>
      <c r="R157" s="137">
        <v>43052</v>
      </c>
      <c r="S157" t="s">
        <v>2291</v>
      </c>
    </row>
    <row r="158" spans="1:19">
      <c r="A158" s="3" t="s">
        <v>2489</v>
      </c>
      <c r="B158"/>
      <c r="C158"/>
      <c r="D158"/>
      <c r="E158">
        <f>SUBTOTAL(109,Tabla7[Masculino])</f>
        <v>36</v>
      </c>
      <c r="F158">
        <f>SUBTOTAL(109,Tabla7[Femenino])</f>
        <v>25</v>
      </c>
      <c r="G158">
        <f>SUBTOTAL(101,Tabla7[Fecha])</f>
        <v>2801.5510204081634</v>
      </c>
      <c r="H158"/>
      <c r="I158" s="123"/>
      <c r="J158"/>
      <c r="K158"/>
      <c r="L158"/>
      <c r="M158"/>
      <c r="N158"/>
      <c r="O158"/>
      <c r="P158"/>
      <c r="Q158" s="280"/>
      <c r="R158"/>
      <c r="S158">
        <f>SUBTOTAL(103,Tabla7[Resumen])</f>
        <v>40</v>
      </c>
    </row>
    <row r="159" spans="1:19">
      <c r="A159"/>
      <c r="B159"/>
      <c r="C159"/>
      <c r="D159"/>
      <c r="E159"/>
      <c r="F159"/>
      <c r="G159"/>
      <c r="H159"/>
      <c r="I159"/>
      <c r="J159"/>
      <c r="K159"/>
      <c r="L159"/>
      <c r="M159"/>
      <c r="N159"/>
      <c r="O159"/>
      <c r="P159"/>
      <c r="Q159"/>
      <c r="R159"/>
      <c r="S159"/>
    </row>
    <row r="160" spans="1:19" ht="22.5" customHeight="1">
      <c r="A160"/>
      <c r="B160"/>
      <c r="C160"/>
      <c r="D160"/>
      <c r="E160"/>
      <c r="F160"/>
      <c r="G160"/>
      <c r="H160"/>
      <c r="I160"/>
      <c r="J160"/>
      <c r="K160"/>
      <c r="L160"/>
      <c r="M160"/>
      <c r="N160"/>
      <c r="O160"/>
      <c r="P160"/>
      <c r="Q160"/>
      <c r="R160"/>
      <c r="S160"/>
    </row>
    <row r="161" spans="1:19">
      <c r="A161"/>
      <c r="B161"/>
      <c r="C161"/>
      <c r="D161"/>
      <c r="E161"/>
      <c r="F161"/>
      <c r="G161"/>
      <c r="H161"/>
      <c r="I161"/>
      <c r="J161"/>
      <c r="K161"/>
      <c r="L161"/>
      <c r="M161"/>
      <c r="N161"/>
      <c r="O161"/>
      <c r="P161"/>
      <c r="Q161"/>
      <c r="R161"/>
      <c r="S161"/>
    </row>
    <row r="162" spans="1:19">
      <c r="A162"/>
      <c r="B162"/>
      <c r="C162"/>
      <c r="D162"/>
      <c r="E162"/>
      <c r="F162"/>
      <c r="G162"/>
      <c r="H162"/>
      <c r="I162"/>
      <c r="J162"/>
      <c r="K162"/>
      <c r="L162"/>
      <c r="M162"/>
      <c r="N162"/>
      <c r="O162"/>
      <c r="P162"/>
      <c r="Q162"/>
      <c r="R162"/>
      <c r="S162"/>
    </row>
    <row r="163" spans="1:19">
      <c r="A163"/>
      <c r="B163"/>
      <c r="C163"/>
      <c r="D163"/>
      <c r="E163"/>
      <c r="F163"/>
      <c r="G163"/>
      <c r="H163"/>
      <c r="I163"/>
      <c r="J163"/>
      <c r="K163"/>
      <c r="L163"/>
      <c r="M163"/>
      <c r="N163"/>
      <c r="O163"/>
      <c r="P163"/>
      <c r="Q163"/>
      <c r="R163"/>
      <c r="S163"/>
    </row>
    <row r="164" spans="1:19">
      <c r="A164"/>
      <c r="B164"/>
      <c r="C164"/>
      <c r="D164"/>
      <c r="E164"/>
      <c r="F164"/>
      <c r="G164"/>
      <c r="H164"/>
      <c r="I164"/>
      <c r="J164"/>
      <c r="K164"/>
      <c r="L164"/>
      <c r="M164"/>
      <c r="N164"/>
      <c r="O164"/>
      <c r="P164"/>
      <c r="Q164"/>
      <c r="R164"/>
      <c r="S164"/>
    </row>
    <row r="165" spans="1:19" ht="24.75" customHeight="1">
      <c r="A165"/>
      <c r="B165"/>
      <c r="C165"/>
      <c r="D165"/>
      <c r="E165"/>
      <c r="F165"/>
      <c r="G165"/>
      <c r="H165"/>
      <c r="I165"/>
      <c r="J165"/>
      <c r="K165"/>
      <c r="L165"/>
      <c r="M165"/>
      <c r="N165"/>
      <c r="O165"/>
      <c r="P165"/>
      <c r="Q165"/>
      <c r="R165"/>
      <c r="S165"/>
    </row>
    <row r="166" spans="1:19" ht="24.75" customHeight="1">
      <c r="A166"/>
      <c r="B166"/>
      <c r="C166"/>
      <c r="D166"/>
      <c r="E166"/>
      <c r="F166"/>
      <c r="G166"/>
      <c r="H166"/>
      <c r="I166"/>
      <c r="J166"/>
      <c r="K166"/>
      <c r="L166"/>
      <c r="M166"/>
      <c r="N166"/>
      <c r="O166"/>
      <c r="P166"/>
      <c r="Q166"/>
      <c r="R166"/>
      <c r="S166"/>
    </row>
    <row r="167" spans="1:19" ht="17.25" customHeight="1">
      <c r="A167"/>
      <c r="B167"/>
      <c r="C167"/>
      <c r="D167"/>
      <c r="E167"/>
      <c r="F167"/>
      <c r="G167"/>
      <c r="H167"/>
      <c r="I167"/>
      <c r="J167"/>
      <c r="K167"/>
      <c r="L167"/>
      <c r="M167"/>
      <c r="N167"/>
      <c r="O167"/>
      <c r="P167"/>
      <c r="Q167"/>
      <c r="R167"/>
      <c r="S167"/>
    </row>
    <row r="168" spans="1:19">
      <c r="A168"/>
      <c r="B168"/>
      <c r="C168"/>
      <c r="D168"/>
      <c r="E168"/>
      <c r="F168"/>
      <c r="G168"/>
      <c r="H168"/>
      <c r="I168"/>
      <c r="J168"/>
      <c r="K168"/>
      <c r="L168"/>
      <c r="M168"/>
      <c r="N168"/>
      <c r="O168"/>
      <c r="P168"/>
      <c r="Q168"/>
      <c r="R168"/>
      <c r="S168"/>
    </row>
    <row r="169" spans="1:19">
      <c r="A169"/>
      <c r="B169"/>
      <c r="C169"/>
      <c r="D169"/>
      <c r="E169"/>
      <c r="F169"/>
      <c r="G169"/>
      <c r="H169"/>
      <c r="I169"/>
      <c r="J169"/>
      <c r="K169"/>
      <c r="L169"/>
      <c r="M169"/>
      <c r="N169"/>
      <c r="O169"/>
      <c r="P169"/>
      <c r="Q169"/>
      <c r="R169"/>
      <c r="S169"/>
    </row>
    <row r="170" spans="1:19">
      <c r="A170"/>
      <c r="B170"/>
      <c r="C170"/>
      <c r="D170"/>
      <c r="E170"/>
      <c r="F170"/>
      <c r="G170"/>
      <c r="H170"/>
      <c r="I170"/>
      <c r="J170"/>
      <c r="K170"/>
      <c r="L170"/>
      <c r="M170"/>
      <c r="N170"/>
      <c r="O170"/>
      <c r="P170"/>
      <c r="Q170"/>
      <c r="R170"/>
      <c r="S170"/>
    </row>
    <row r="171" spans="1:19">
      <c r="A171"/>
      <c r="B171"/>
      <c r="C171"/>
      <c r="D171"/>
      <c r="E171"/>
      <c r="F171"/>
      <c r="G171"/>
      <c r="H171"/>
      <c r="I171"/>
      <c r="J171"/>
      <c r="K171"/>
      <c r="L171"/>
      <c r="M171"/>
      <c r="N171"/>
      <c r="O171"/>
      <c r="P171"/>
      <c r="Q171"/>
      <c r="R171"/>
      <c r="S171"/>
    </row>
    <row r="176" spans="1:19" s="90" customFormat="1">
      <c r="A176" s="3"/>
      <c r="B176" s="3"/>
      <c r="C176" s="3"/>
      <c r="D176" s="3"/>
      <c r="E176" s="3"/>
      <c r="F176" s="3"/>
      <c r="G176" s="3"/>
      <c r="H176" s="85"/>
      <c r="I176" s="3"/>
      <c r="J176" s="3"/>
      <c r="K176" s="3"/>
      <c r="L176" s="3"/>
      <c r="M176" s="3"/>
      <c r="N176" s="3"/>
      <c r="O176" s="3"/>
      <c r="P176" s="3"/>
      <c r="Q176" s="3"/>
      <c r="R176" s="3"/>
      <c r="S176" s="3"/>
    </row>
    <row r="177" spans="1:19">
      <c r="A177" s="90"/>
      <c r="B177" s="90"/>
      <c r="C177" s="90"/>
      <c r="D177" s="90"/>
      <c r="E177" s="91">
        <f>SUM(E2:E176)</f>
        <v>156</v>
      </c>
      <c r="F177" s="91">
        <f>SUM(F2:F176)</f>
        <v>96</v>
      </c>
      <c r="G177" s="92">
        <f>AVERAGE(G2:G176)</f>
        <v>12856.023993381135</v>
      </c>
      <c r="H177" s="131"/>
      <c r="I177" s="90"/>
      <c r="J177" s="90"/>
      <c r="K177" s="90"/>
      <c r="L177" s="90"/>
      <c r="M177" s="90"/>
      <c r="N177" s="90"/>
      <c r="O177" s="90"/>
      <c r="P177" s="90"/>
      <c r="Q177" s="90"/>
      <c r="R177" s="90"/>
      <c r="S177" s="90"/>
    </row>
  </sheetData>
  <hyperlinks>
    <hyperlink ref="P20" r:id="rId1"/>
    <hyperlink ref="Q73" display="http://conricyt1.summon.serialssolutions.com/#!/search?bookMark=ePnHCXMw42JgAfZbU1mA_RxgUtA1N7SMYGPgc_ZxNACNJBtZWlgYGnLABkEMgD1uYA3OyRDnmqMALAUTU_IVclMrQAVAvkIa6HiiVIVEhZz8YoWcVGDDsgTY5weKAbmg4d4UIJ2ap-BemlpUBFqioQA0IzmxOF8hJTVHAXTlj0JIKrB3mHh4I7DSUXJzDXH"/>
    <hyperlink ref="Q74" r:id="rId2"/>
    <hyperlink ref="Q75" r:id="rId3"/>
    <hyperlink ref="Q76" r:id="rId4" location="!/search?ho=f&amp;"/>
    <hyperlink ref="Q77" r:id="rId5"/>
    <hyperlink ref="Q78" display="http://conricyt1.summon.serialssolutions.com/search?ho=t&amp;fvf=IsFullText,true,f&amp;q=(Movimientos%20sociales%20y%20derechos%20humanos%20en%20Guerrero)#!/search?ho=t&amp;fvf=IsFullText,true,f&amp;l=es-ES&amp;q=(Movimientos%20sociales%20y%20derechos%20humanos%20en%20Guerre"/>
    <hyperlink ref="Q79" display="http://conricyt1.summon.serialssolutions.com/search?ho=t&amp;fvf=IsFullText,true,f&amp;q=(Movimientos%20sociales%20y%20derechos%20humanos%20en%20Guerrero)#!/search?ho=t&amp;fvf=IsFullText,true,f&amp;l=es-ES&amp;q=(Movimientos%20sociales%20y%20derechos%20humanos%20en%20Guerre"/>
    <hyperlink ref="Q80" display="http://conricyt1.summon.serialssolutions.com/search?ho=t&amp;fvf=IsFullText,true,f&amp;q=(Movimientos%20sociales%20y%20derechos%20humanos%20en%20Guerrero)#!/search?ho=t&amp;fvf=IsFullText,true,f&amp;l=es-ES&amp;q=(Movimientos%20sociales%20y%20derechos%20humanos%20en%20Guerre"/>
    <hyperlink ref="Q81" display="http://conricyt1.summon.serialssolutions.com/search?ho=t&amp;fvf=IsFullText,true,f&amp;q=(Movimientos%20sociales%20y%20derechos%20humanos%20en%20Guerrero)#!/search?ho=t&amp;fvf=IsFullText,true,f&amp;l=es-ES&amp;q=(Movimientos%20sociales%20y%20derechos%20humanos%20en%20Guerre"/>
    <hyperlink ref="Q82" r:id="rId6" location="!/search?ho=t&amp;fvf=IsFullText,true,f&amp;l=es-ES&amp;q=AuthorCombined:%22Ren%C3%A9%20David%20Ben%C3%ADtez%20Rivera%22"/>
    <hyperlink ref="Q128" r:id="rId7"/>
    <hyperlink ref="Q129" r:id="rId8"/>
    <hyperlink ref="Q131" r:id="rId9"/>
    <hyperlink ref="Q46" r:id="rId10"/>
    <hyperlink ref="Q47" r:id="rId11"/>
    <hyperlink ref="Q48" r:id="rId12"/>
    <hyperlink ref="Q49" r:id="rId13"/>
    <hyperlink ref="Q50" r:id="rId14"/>
    <hyperlink ref="Q51" r:id="rId15"/>
    <hyperlink ref="Q52" r:id="rId16"/>
    <hyperlink ref="Q53" r:id="rId17"/>
    <hyperlink ref="Q54" r:id="rId18"/>
    <hyperlink ref="Q55" r:id="rId19"/>
    <hyperlink ref="Q61" r:id="rId20"/>
    <hyperlink ref="Q62" r:id="rId21"/>
    <hyperlink ref="Q63" r:id="rId22"/>
    <hyperlink ref="P12" r:id="rId23"/>
    <hyperlink ref="P27" r:id="rId24"/>
    <hyperlink ref="Q84" r:id="rId25"/>
    <hyperlink ref="Q85" r:id="rId26"/>
    <hyperlink ref="Q86" r:id="rId27"/>
    <hyperlink ref="Q87" r:id="rId28"/>
    <hyperlink ref="Q88" r:id="rId29"/>
    <hyperlink ref="Q89" r:id="rId30"/>
    <hyperlink ref="Q90" r:id="rId31"/>
    <hyperlink ref="Q91" r:id="rId32"/>
    <hyperlink ref="Q96" r:id="rId33"/>
    <hyperlink ref="Q97" r:id="rId34"/>
    <hyperlink ref="Q98" r:id="rId35"/>
    <hyperlink ref="Q99" r:id="rId36"/>
    <hyperlink ref="Q100" r:id="rId37"/>
    <hyperlink ref="Q101" display="http://conricyt1.summon.serialssolutions.com/#!/search?bookMark=ePnHCXMw42JgAfZbU1lAm3oMTHUtjUAHIfM5-zgaGILb38aGxoacjOzOoCScCqwIFFLzFIB95MzcRAXfxOSMUmA_XiEAdLBDYkq-QlRiLjAgdBRAe4UTFQLyixSATUqFtMScFCCVkpqjAMzCyYcX5gHZUEOsFJJhJusoJKaDOpzAVlaxQqUCsAt6eG0aMHi"/>
    <hyperlink ref="Q103" r:id="rId38"/>
    <hyperlink ref="Q104" r:id="rId39"/>
    <hyperlink ref="Q105" r:id="rId40"/>
    <hyperlink ref="Q106" r:id="rId41"/>
    <hyperlink ref="Q108" r:id="rId42"/>
    <hyperlink ref="Q109" r:id="rId43"/>
    <hyperlink ref="Q110" r:id="rId44"/>
    <hyperlink ref="Q111" r:id="rId45"/>
    <hyperlink ref="Q112" r:id="rId46"/>
    <hyperlink ref="Q92" r:id="rId47"/>
    <hyperlink ref="Q107" r:id="rId48"/>
    <hyperlink ref="Q93" r:id="rId49"/>
    <hyperlink ref="Q94" r:id="rId50"/>
    <hyperlink ref="Q113" r:id="rId51"/>
    <hyperlink ref="Q114" r:id="rId52"/>
    <hyperlink ref="Q115" r:id="rId53"/>
    <hyperlink ref="Q116" r:id="rId54"/>
    <hyperlink ref="Q117" r:id="rId55"/>
    <hyperlink ref="Q118" r:id="rId56"/>
    <hyperlink ref="Q119" r:id="rId57"/>
    <hyperlink ref="Q120" r:id="rId58"/>
    <hyperlink ref="Q121" r:id="rId59"/>
    <hyperlink ref="Q122" r:id="rId60"/>
    <hyperlink ref="Q123" r:id="rId61"/>
    <hyperlink ref="Q124" r:id="rId62"/>
    <hyperlink ref="Q125" r:id="rId63"/>
    <hyperlink ref="Q148" r:id="rId64"/>
    <hyperlink ref="Q149" r:id="rId65"/>
    <hyperlink ref="Q150" r:id="rId66"/>
    <hyperlink ref="Q151" r:id="rId67"/>
    <hyperlink ref="Q152" r:id="rId68"/>
    <hyperlink ref="Q153" r:id="rId69"/>
    <hyperlink ref="Q155" r:id="rId70"/>
    <hyperlink ref="Q157" r:id="rId71"/>
    <hyperlink ref="P19" r:id="rId72"/>
    <hyperlink ref="P32" r:id="rId73"/>
  </hyperlinks>
  <pageMargins left="0.7" right="0.7" top="0.75" bottom="0.75" header="0.3" footer="0.3"/>
  <pageSetup orientation="portrait" horizontalDpi="300" verticalDpi="300" r:id="rId74"/>
  <tableParts count="1">
    <tablePart r:id="rId75"/>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0"/>
  <sheetViews>
    <sheetView topLeftCell="A129" zoomScale="80" zoomScaleNormal="80" zoomScalePageLayoutView="80" workbookViewId="0">
      <selection activeCell="C2" sqref="C2:H170"/>
    </sheetView>
  </sheetViews>
  <sheetFormatPr baseColWidth="10" defaultRowHeight="15"/>
  <cols>
    <col min="1" max="2" width="12" customWidth="1"/>
    <col min="3" max="3" width="44.85546875" customWidth="1"/>
    <col min="4" max="4" width="33.85546875" customWidth="1"/>
    <col min="5" max="7" width="12" customWidth="1"/>
    <col min="8" max="8" width="81.85546875" style="49" customWidth="1"/>
    <col min="9" max="9" width="12" customWidth="1"/>
    <col min="10" max="10" width="17.85546875" customWidth="1"/>
    <col min="11" max="11" width="13" customWidth="1"/>
    <col min="12" max="12" width="20.42578125" customWidth="1"/>
    <col min="13" max="13" width="13" customWidth="1"/>
    <col min="14" max="14" width="24.85546875" customWidth="1"/>
    <col min="15" max="15" width="23.42578125" customWidth="1"/>
    <col min="16" max="16" width="76.140625" customWidth="1"/>
  </cols>
  <sheetData>
    <row r="1" spans="1:19" ht="30">
      <c r="A1" s="274" t="s">
        <v>1881</v>
      </c>
      <c r="B1" s="275" t="s">
        <v>30</v>
      </c>
      <c r="C1" s="275" t="s">
        <v>10</v>
      </c>
      <c r="D1" s="275" t="s">
        <v>2</v>
      </c>
      <c r="E1" s="275" t="s">
        <v>15</v>
      </c>
      <c r="F1" s="275" t="s">
        <v>16</v>
      </c>
      <c r="G1" s="275" t="s">
        <v>3</v>
      </c>
      <c r="H1" s="276" t="s">
        <v>31</v>
      </c>
      <c r="I1" s="276" t="s">
        <v>8</v>
      </c>
      <c r="J1" s="276" t="s">
        <v>34</v>
      </c>
      <c r="K1" s="276" t="s">
        <v>11</v>
      </c>
      <c r="L1" s="276" t="s">
        <v>32</v>
      </c>
      <c r="M1" s="276" t="s">
        <v>33</v>
      </c>
      <c r="N1" s="276" t="s">
        <v>35</v>
      </c>
      <c r="O1" s="276" t="s">
        <v>36</v>
      </c>
      <c r="P1" s="276" t="s">
        <v>0</v>
      </c>
      <c r="R1" s="147" t="s">
        <v>2295</v>
      </c>
      <c r="S1" s="147" t="s">
        <v>2296</v>
      </c>
    </row>
    <row r="2" spans="1:19">
      <c r="A2" s="266">
        <v>1</v>
      </c>
      <c r="B2" s="269" t="s">
        <v>731</v>
      </c>
      <c r="C2" s="267" t="s">
        <v>2299</v>
      </c>
      <c r="D2" s="266" t="s">
        <v>1861</v>
      </c>
      <c r="E2" s="266"/>
      <c r="F2" s="266">
        <v>1</v>
      </c>
      <c r="G2" s="266">
        <v>2000</v>
      </c>
      <c r="H2" s="265" t="s">
        <v>1738</v>
      </c>
      <c r="I2" s="266">
        <v>115</v>
      </c>
      <c r="J2" s="266" t="s">
        <v>797</v>
      </c>
      <c r="K2" s="266"/>
      <c r="L2" s="266"/>
      <c r="M2" s="272"/>
      <c r="N2" s="272"/>
      <c r="O2" s="266"/>
      <c r="P2" s="266"/>
      <c r="S2">
        <v>1</v>
      </c>
    </row>
    <row r="3" spans="1:19">
      <c r="A3" s="266">
        <v>2</v>
      </c>
      <c r="B3" s="269" t="s">
        <v>731</v>
      </c>
      <c r="C3" s="267" t="s">
        <v>2299</v>
      </c>
      <c r="D3" s="266" t="s">
        <v>798</v>
      </c>
      <c r="E3" s="266"/>
      <c r="F3" s="266">
        <v>1</v>
      </c>
      <c r="G3" s="266">
        <v>2012</v>
      </c>
      <c r="H3" s="265" t="s">
        <v>1739</v>
      </c>
      <c r="I3" s="266">
        <v>299</v>
      </c>
      <c r="J3" s="266" t="s">
        <v>797</v>
      </c>
      <c r="K3" s="266"/>
      <c r="L3" s="266"/>
      <c r="M3" s="272"/>
      <c r="N3" s="272"/>
      <c r="O3" s="266"/>
      <c r="P3" s="266"/>
      <c r="S3">
        <v>1</v>
      </c>
    </row>
    <row r="4" spans="1:19">
      <c r="A4" s="266">
        <v>3</v>
      </c>
      <c r="B4" s="269" t="s">
        <v>731</v>
      </c>
      <c r="C4" s="267" t="s">
        <v>2299</v>
      </c>
      <c r="D4" s="266" t="s">
        <v>1862</v>
      </c>
      <c r="E4" s="266"/>
      <c r="F4" s="266">
        <v>1</v>
      </c>
      <c r="G4" s="266">
        <v>1996</v>
      </c>
      <c r="H4" s="265" t="s">
        <v>1740</v>
      </c>
      <c r="I4" s="266">
        <v>237</v>
      </c>
      <c r="J4" s="266" t="s">
        <v>797</v>
      </c>
      <c r="K4" s="266"/>
      <c r="L4" s="266"/>
      <c r="M4" s="272"/>
      <c r="N4" s="272"/>
      <c r="O4" s="266"/>
      <c r="P4" s="266"/>
      <c r="S4">
        <v>1</v>
      </c>
    </row>
    <row r="5" spans="1:19" hidden="1">
      <c r="A5" s="266">
        <v>4</v>
      </c>
      <c r="B5" s="269" t="s">
        <v>731</v>
      </c>
      <c r="C5" s="267" t="s">
        <v>2486</v>
      </c>
      <c r="D5" s="266" t="s">
        <v>799</v>
      </c>
      <c r="E5" s="266"/>
      <c r="F5" s="266">
        <v>1</v>
      </c>
      <c r="G5" s="266">
        <v>2010</v>
      </c>
      <c r="H5" s="265" t="s">
        <v>1741</v>
      </c>
      <c r="I5" s="266">
        <v>127</v>
      </c>
      <c r="J5" s="266" t="s">
        <v>797</v>
      </c>
      <c r="K5" s="266"/>
      <c r="L5" s="266"/>
      <c r="M5" s="272"/>
      <c r="N5" s="272"/>
      <c r="O5" s="266"/>
      <c r="P5" s="266"/>
      <c r="S5">
        <v>1</v>
      </c>
    </row>
    <row r="6" spans="1:19" hidden="1">
      <c r="A6" s="266">
        <v>5</v>
      </c>
      <c r="B6" s="269" t="s">
        <v>731</v>
      </c>
      <c r="C6" s="267" t="s">
        <v>2486</v>
      </c>
      <c r="D6" s="266" t="s">
        <v>800</v>
      </c>
      <c r="E6" s="266">
        <v>1</v>
      </c>
      <c r="F6" s="266"/>
      <c r="G6" s="266">
        <v>2014</v>
      </c>
      <c r="H6" s="265" t="s">
        <v>1863</v>
      </c>
      <c r="I6" s="266">
        <v>73</v>
      </c>
      <c r="J6" s="266" t="s">
        <v>801</v>
      </c>
      <c r="K6" s="266"/>
      <c r="L6" s="266"/>
      <c r="M6" s="272"/>
      <c r="N6" s="272"/>
      <c r="O6" s="266"/>
      <c r="P6" s="266" t="s">
        <v>1868</v>
      </c>
      <c r="R6">
        <v>1</v>
      </c>
    </row>
    <row r="7" spans="1:19" hidden="1">
      <c r="A7" s="266">
        <v>6</v>
      </c>
      <c r="B7" s="269" t="s">
        <v>731</v>
      </c>
      <c r="C7" s="267" t="s">
        <v>2486</v>
      </c>
      <c r="D7" s="266" t="s">
        <v>802</v>
      </c>
      <c r="E7" s="266">
        <v>1</v>
      </c>
      <c r="F7" s="266"/>
      <c r="G7" s="266">
        <v>2003</v>
      </c>
      <c r="H7" s="265" t="s">
        <v>1742</v>
      </c>
      <c r="I7" s="266">
        <v>133</v>
      </c>
      <c r="J7" s="266" t="s">
        <v>803</v>
      </c>
      <c r="K7" s="266"/>
      <c r="L7" s="266"/>
      <c r="M7" s="272"/>
      <c r="N7" s="272"/>
      <c r="O7" s="266"/>
      <c r="P7" s="266" t="s">
        <v>1869</v>
      </c>
      <c r="R7">
        <v>1</v>
      </c>
    </row>
    <row r="8" spans="1:19">
      <c r="A8" s="266">
        <v>7</v>
      </c>
      <c r="B8" s="269" t="s">
        <v>731</v>
      </c>
      <c r="C8" s="267" t="s">
        <v>2299</v>
      </c>
      <c r="D8" s="266" t="s">
        <v>804</v>
      </c>
      <c r="E8" s="266"/>
      <c r="F8" s="266">
        <v>1</v>
      </c>
      <c r="G8" s="266">
        <v>2003</v>
      </c>
      <c r="H8" s="265" t="s">
        <v>805</v>
      </c>
      <c r="I8" s="266">
        <v>183</v>
      </c>
      <c r="J8" s="266" t="s">
        <v>803</v>
      </c>
      <c r="K8" s="266"/>
      <c r="L8" s="266"/>
      <c r="M8" s="272"/>
      <c r="N8" s="272"/>
      <c r="O8" s="266"/>
      <c r="P8" s="266" t="s">
        <v>1870</v>
      </c>
      <c r="R8">
        <v>1</v>
      </c>
    </row>
    <row r="9" spans="1:19">
      <c r="A9" s="266">
        <v>8</v>
      </c>
      <c r="B9" s="269" t="s">
        <v>731</v>
      </c>
      <c r="C9" s="267" t="s">
        <v>2299</v>
      </c>
      <c r="D9" s="266" t="s">
        <v>806</v>
      </c>
      <c r="E9" s="266"/>
      <c r="F9" s="266">
        <v>1</v>
      </c>
      <c r="G9" s="266">
        <v>2010</v>
      </c>
      <c r="H9" s="265" t="s">
        <v>1871</v>
      </c>
      <c r="I9" s="266">
        <v>210</v>
      </c>
      <c r="J9" s="266" t="s">
        <v>803</v>
      </c>
      <c r="K9" s="266"/>
      <c r="L9" s="266"/>
      <c r="M9" s="272"/>
      <c r="N9" s="272"/>
      <c r="O9" s="266"/>
      <c r="P9" s="266" t="s">
        <v>1872</v>
      </c>
      <c r="R9">
        <v>1</v>
      </c>
    </row>
    <row r="10" spans="1:19">
      <c r="A10" s="266">
        <v>9</v>
      </c>
      <c r="B10" s="269" t="s">
        <v>731</v>
      </c>
      <c r="C10" s="267" t="s">
        <v>2299</v>
      </c>
      <c r="D10" s="266" t="s">
        <v>807</v>
      </c>
      <c r="E10" s="266">
        <v>1</v>
      </c>
      <c r="F10" s="266"/>
      <c r="G10" s="266">
        <v>2006</v>
      </c>
      <c r="H10" s="265" t="s">
        <v>1873</v>
      </c>
      <c r="I10" s="266">
        <v>105</v>
      </c>
      <c r="J10" s="266" t="s">
        <v>803</v>
      </c>
      <c r="K10" s="266"/>
      <c r="L10" s="266"/>
      <c r="M10" s="272"/>
      <c r="N10" s="272"/>
      <c r="O10" s="266"/>
      <c r="P10" s="266" t="s">
        <v>1874</v>
      </c>
      <c r="R10">
        <v>1</v>
      </c>
    </row>
    <row r="11" spans="1:19">
      <c r="A11" s="266">
        <v>10</v>
      </c>
      <c r="B11" s="269" t="s">
        <v>731</v>
      </c>
      <c r="C11" s="267" t="s">
        <v>2299</v>
      </c>
      <c r="D11" s="273" t="s">
        <v>808</v>
      </c>
      <c r="E11" s="266"/>
      <c r="F11" s="266">
        <v>1</v>
      </c>
      <c r="G11" s="266">
        <v>2001</v>
      </c>
      <c r="H11" s="265" t="s">
        <v>1743</v>
      </c>
      <c r="I11" s="266">
        <v>119</v>
      </c>
      <c r="J11" s="266" t="s">
        <v>803</v>
      </c>
      <c r="K11" s="266"/>
      <c r="L11" s="266"/>
      <c r="M11" s="272"/>
      <c r="N11" s="272"/>
      <c r="O11" s="266"/>
      <c r="P11" s="266" t="s">
        <v>1875</v>
      </c>
      <c r="R11">
        <v>1</v>
      </c>
    </row>
    <row r="12" spans="1:19" hidden="1">
      <c r="A12" s="266">
        <v>11</v>
      </c>
      <c r="B12" s="269" t="s">
        <v>731</v>
      </c>
      <c r="C12" s="267" t="s">
        <v>2486</v>
      </c>
      <c r="D12" s="266" t="s">
        <v>809</v>
      </c>
      <c r="E12" s="266"/>
      <c r="F12" s="266">
        <v>1</v>
      </c>
      <c r="G12" s="266">
        <v>2000</v>
      </c>
      <c r="H12" s="265" t="s">
        <v>1744</v>
      </c>
      <c r="I12" s="266">
        <v>115</v>
      </c>
      <c r="J12" s="266" t="s">
        <v>803</v>
      </c>
      <c r="K12" s="266"/>
      <c r="L12" s="266"/>
      <c r="M12" s="272"/>
      <c r="N12" s="272"/>
      <c r="O12" s="266"/>
      <c r="P12" s="266" t="s">
        <v>1876</v>
      </c>
      <c r="R12">
        <v>1</v>
      </c>
    </row>
    <row r="13" spans="1:19" hidden="1">
      <c r="A13" s="266">
        <v>13</v>
      </c>
      <c r="B13" s="269" t="s">
        <v>731</v>
      </c>
      <c r="C13" s="267" t="s">
        <v>1262</v>
      </c>
      <c r="D13" s="266" t="s">
        <v>810</v>
      </c>
      <c r="E13" s="266">
        <v>1</v>
      </c>
      <c r="F13" s="266"/>
      <c r="G13" s="266">
        <v>1988</v>
      </c>
      <c r="H13" s="265" t="s">
        <v>811</v>
      </c>
      <c r="I13" s="266">
        <v>166</v>
      </c>
      <c r="J13" s="266" t="s">
        <v>803</v>
      </c>
      <c r="K13" s="266"/>
      <c r="L13" s="266"/>
      <c r="M13" s="272"/>
      <c r="N13" s="272"/>
      <c r="O13" s="266"/>
      <c r="P13" s="266" t="s">
        <v>1877</v>
      </c>
      <c r="R13">
        <v>1</v>
      </c>
    </row>
    <row r="14" spans="1:19">
      <c r="A14" s="266">
        <v>16</v>
      </c>
      <c r="B14" s="269" t="s">
        <v>731</v>
      </c>
      <c r="C14" s="267" t="s">
        <v>2299</v>
      </c>
      <c r="D14" s="273" t="s">
        <v>813</v>
      </c>
      <c r="E14" s="266"/>
      <c r="F14" s="266">
        <v>1</v>
      </c>
      <c r="G14" s="266">
        <v>2002</v>
      </c>
      <c r="H14" s="265" t="s">
        <v>814</v>
      </c>
      <c r="I14" s="266">
        <v>90</v>
      </c>
      <c r="J14" s="266" t="s">
        <v>797</v>
      </c>
      <c r="K14" s="266"/>
      <c r="L14" s="266"/>
      <c r="M14" s="272"/>
      <c r="N14" s="272"/>
      <c r="O14" s="266"/>
      <c r="P14" s="266" t="s">
        <v>1878</v>
      </c>
      <c r="R14">
        <v>1</v>
      </c>
    </row>
    <row r="15" spans="1:19" hidden="1">
      <c r="A15" s="266">
        <v>17</v>
      </c>
      <c r="B15" s="269" t="s">
        <v>731</v>
      </c>
      <c r="C15" s="267" t="s">
        <v>1261</v>
      </c>
      <c r="D15" s="266" t="s">
        <v>815</v>
      </c>
      <c r="E15" s="266"/>
      <c r="F15" s="266">
        <v>1</v>
      </c>
      <c r="G15" s="266">
        <v>2001</v>
      </c>
      <c r="H15" s="265" t="s">
        <v>1746</v>
      </c>
      <c r="I15" s="266">
        <v>136</v>
      </c>
      <c r="J15" s="266" t="s">
        <v>803</v>
      </c>
      <c r="K15" s="266"/>
      <c r="L15" s="266"/>
      <c r="M15" s="272"/>
      <c r="N15" s="272"/>
      <c r="O15" s="266"/>
      <c r="P15" s="266" t="s">
        <v>1879</v>
      </c>
      <c r="R15">
        <v>1</v>
      </c>
    </row>
    <row r="16" spans="1:19" s="100" customFormat="1">
      <c r="A16" s="266">
        <v>18</v>
      </c>
      <c r="B16" s="269" t="s">
        <v>731</v>
      </c>
      <c r="C16" s="267" t="s">
        <v>2299</v>
      </c>
      <c r="D16" s="266" t="s">
        <v>816</v>
      </c>
      <c r="E16" s="266"/>
      <c r="F16" s="266">
        <v>1</v>
      </c>
      <c r="G16" s="266">
        <v>2013</v>
      </c>
      <c r="H16" s="265" t="s">
        <v>1747</v>
      </c>
      <c r="I16" s="266">
        <v>300</v>
      </c>
      <c r="J16" s="266" t="s">
        <v>803</v>
      </c>
      <c r="K16" s="266"/>
      <c r="L16" s="266"/>
      <c r="M16" s="272"/>
      <c r="N16" s="272"/>
      <c r="O16" s="266"/>
      <c r="P16" s="266" t="s">
        <v>1880</v>
      </c>
      <c r="R16" s="100">
        <v>1</v>
      </c>
    </row>
    <row r="17" spans="1:19">
      <c r="A17" s="266">
        <v>19</v>
      </c>
      <c r="B17" s="269" t="s">
        <v>731</v>
      </c>
      <c r="C17" s="267" t="s">
        <v>2299</v>
      </c>
      <c r="D17" s="266" t="s">
        <v>817</v>
      </c>
      <c r="E17" s="266"/>
      <c r="F17" s="266">
        <v>1</v>
      </c>
      <c r="G17" s="266">
        <v>1995</v>
      </c>
      <c r="H17" s="265" t="s">
        <v>818</v>
      </c>
      <c r="I17" s="266">
        <v>46</v>
      </c>
      <c r="J17" s="266" t="s">
        <v>803</v>
      </c>
      <c r="K17" s="266"/>
      <c r="L17" s="266"/>
      <c r="M17" s="272"/>
      <c r="N17" s="272"/>
      <c r="O17" s="266"/>
      <c r="P17" s="266"/>
      <c r="S17">
        <v>1</v>
      </c>
    </row>
    <row r="18" spans="1:19">
      <c r="A18" s="266">
        <v>20</v>
      </c>
      <c r="B18" s="269" t="s">
        <v>731</v>
      </c>
      <c r="C18" s="267" t="s">
        <v>2299</v>
      </c>
      <c r="D18" s="266" t="s">
        <v>819</v>
      </c>
      <c r="E18" s="266">
        <v>1</v>
      </c>
      <c r="F18" s="266"/>
      <c r="G18" s="266">
        <v>2013</v>
      </c>
      <c r="H18" s="265" t="s">
        <v>1748</v>
      </c>
      <c r="I18" s="266">
        <v>763</v>
      </c>
      <c r="J18" s="266" t="s">
        <v>803</v>
      </c>
      <c r="K18" s="266"/>
      <c r="L18" s="266"/>
      <c r="M18" s="272"/>
      <c r="N18" s="272"/>
      <c r="O18" s="266"/>
      <c r="P18" s="266"/>
      <c r="S18">
        <v>1</v>
      </c>
    </row>
    <row r="19" spans="1:19" hidden="1">
      <c r="A19" s="266">
        <v>21</v>
      </c>
      <c r="B19" s="269" t="s">
        <v>731</v>
      </c>
      <c r="C19" s="267" t="s">
        <v>2486</v>
      </c>
      <c r="D19" s="266" t="s">
        <v>820</v>
      </c>
      <c r="E19" s="266">
        <v>1</v>
      </c>
      <c r="F19" s="266"/>
      <c r="G19" s="266">
        <v>2014</v>
      </c>
      <c r="H19" s="265" t="s">
        <v>1749</v>
      </c>
      <c r="I19" s="266">
        <v>186</v>
      </c>
      <c r="J19" s="266" t="s">
        <v>797</v>
      </c>
      <c r="K19" s="266"/>
      <c r="L19" s="266"/>
      <c r="M19" s="272"/>
      <c r="N19" s="272"/>
      <c r="O19" s="266"/>
      <c r="P19" s="266"/>
      <c r="S19">
        <v>1</v>
      </c>
    </row>
    <row r="20" spans="1:19" hidden="1">
      <c r="A20" s="266">
        <v>22</v>
      </c>
      <c r="B20" s="269" t="s">
        <v>731</v>
      </c>
      <c r="C20" s="267" t="s">
        <v>743</v>
      </c>
      <c r="D20" s="266" t="s">
        <v>821</v>
      </c>
      <c r="E20" s="266"/>
      <c r="F20" s="266">
        <v>1</v>
      </c>
      <c r="G20" s="266">
        <v>1994</v>
      </c>
      <c r="H20" s="265" t="s">
        <v>1750</v>
      </c>
      <c r="I20" s="266" t="s">
        <v>756</v>
      </c>
      <c r="J20" s="266" t="s">
        <v>803</v>
      </c>
      <c r="K20" s="266"/>
      <c r="L20" s="266"/>
      <c r="M20" s="272"/>
      <c r="N20" s="272"/>
      <c r="O20" s="266"/>
      <c r="P20" s="266"/>
      <c r="S20">
        <v>1</v>
      </c>
    </row>
    <row r="21" spans="1:19" hidden="1">
      <c r="A21" s="266">
        <v>23</v>
      </c>
      <c r="B21" s="269" t="s">
        <v>731</v>
      </c>
      <c r="C21" s="267" t="s">
        <v>2486</v>
      </c>
      <c r="D21" s="266" t="s">
        <v>822</v>
      </c>
      <c r="E21" s="266">
        <v>1</v>
      </c>
      <c r="F21" s="266"/>
      <c r="G21" s="266">
        <v>2014</v>
      </c>
      <c r="H21" s="265" t="s">
        <v>823</v>
      </c>
      <c r="I21" s="266">
        <v>119</v>
      </c>
      <c r="J21" s="266" t="s">
        <v>803</v>
      </c>
      <c r="K21" s="266"/>
      <c r="L21" s="266"/>
      <c r="M21" s="272"/>
      <c r="N21" s="272"/>
      <c r="O21" s="266"/>
      <c r="P21" s="266"/>
      <c r="S21">
        <v>1</v>
      </c>
    </row>
    <row r="22" spans="1:19" hidden="1">
      <c r="A22" s="266">
        <v>24</v>
      </c>
      <c r="B22" s="269" t="s">
        <v>731</v>
      </c>
      <c r="C22" s="267" t="s">
        <v>2486</v>
      </c>
      <c r="D22" s="266" t="s">
        <v>824</v>
      </c>
      <c r="E22" s="266">
        <v>1</v>
      </c>
      <c r="F22" s="266"/>
      <c r="G22" s="266">
        <v>2014</v>
      </c>
      <c r="H22" s="265" t="s">
        <v>1751</v>
      </c>
      <c r="I22" s="266">
        <v>162</v>
      </c>
      <c r="J22" s="266" t="s">
        <v>803</v>
      </c>
      <c r="K22" s="266"/>
      <c r="L22" s="266"/>
      <c r="M22" s="272"/>
      <c r="N22" s="272"/>
      <c r="O22" s="266"/>
      <c r="P22" s="266"/>
      <c r="S22">
        <v>1</v>
      </c>
    </row>
    <row r="23" spans="1:19" hidden="1">
      <c r="A23" s="266">
        <v>25</v>
      </c>
      <c r="B23" s="269" t="s">
        <v>731</v>
      </c>
      <c r="C23" s="267" t="s">
        <v>1262</v>
      </c>
      <c r="D23" s="266" t="s">
        <v>825</v>
      </c>
      <c r="E23" s="266">
        <v>1</v>
      </c>
      <c r="F23" s="266"/>
      <c r="G23" s="266">
        <v>2000</v>
      </c>
      <c r="H23" s="265" t="s">
        <v>826</v>
      </c>
      <c r="I23" s="266" t="s">
        <v>756</v>
      </c>
      <c r="J23" s="266" t="s">
        <v>803</v>
      </c>
      <c r="K23" s="266"/>
      <c r="L23" s="266"/>
      <c r="M23" s="272"/>
      <c r="N23" s="272"/>
      <c r="O23" s="266"/>
      <c r="P23" s="266"/>
      <c r="S23">
        <v>1</v>
      </c>
    </row>
    <row r="24" spans="1:19" hidden="1">
      <c r="A24" s="266">
        <v>26</v>
      </c>
      <c r="B24" s="269" t="s">
        <v>731</v>
      </c>
      <c r="C24" s="267" t="s">
        <v>1261</v>
      </c>
      <c r="D24" s="266" t="s">
        <v>827</v>
      </c>
      <c r="E24" s="266">
        <v>1</v>
      </c>
      <c r="F24" s="266"/>
      <c r="G24" s="266">
        <v>2003</v>
      </c>
      <c r="H24" s="265" t="s">
        <v>828</v>
      </c>
      <c r="I24" s="266" t="s">
        <v>756</v>
      </c>
      <c r="J24" s="266" t="s">
        <v>803</v>
      </c>
      <c r="K24" s="266"/>
      <c r="L24" s="266"/>
      <c r="M24" s="272"/>
      <c r="N24" s="272"/>
      <c r="O24" s="266"/>
      <c r="P24" s="266"/>
      <c r="S24">
        <v>1</v>
      </c>
    </row>
    <row r="25" spans="1:19" hidden="1">
      <c r="A25" s="266">
        <v>27</v>
      </c>
      <c r="B25" s="269" t="s">
        <v>731</v>
      </c>
      <c r="C25" s="267" t="s">
        <v>1262</v>
      </c>
      <c r="D25" s="266" t="s">
        <v>829</v>
      </c>
      <c r="E25" s="266"/>
      <c r="F25" s="266">
        <v>1</v>
      </c>
      <c r="G25" s="266"/>
      <c r="H25" s="265" t="s">
        <v>831</v>
      </c>
      <c r="I25" s="266" t="s">
        <v>756</v>
      </c>
      <c r="J25" s="266" t="s">
        <v>803</v>
      </c>
      <c r="K25" s="266"/>
      <c r="L25" s="266"/>
      <c r="M25" s="272"/>
      <c r="N25" s="272"/>
      <c r="O25" s="266"/>
      <c r="P25" s="266"/>
      <c r="S25">
        <v>1</v>
      </c>
    </row>
    <row r="26" spans="1:19" hidden="1">
      <c r="A26" s="266">
        <v>28</v>
      </c>
      <c r="B26" s="269" t="s">
        <v>731</v>
      </c>
      <c r="C26" s="267" t="s">
        <v>1262</v>
      </c>
      <c r="D26" s="266" t="s">
        <v>832</v>
      </c>
      <c r="E26" s="266">
        <v>1</v>
      </c>
      <c r="F26" s="266"/>
      <c r="G26" s="266">
        <v>2011</v>
      </c>
      <c r="H26" s="265" t="s">
        <v>1752</v>
      </c>
      <c r="I26" s="266">
        <v>156</v>
      </c>
      <c r="J26" s="266" t="s">
        <v>803</v>
      </c>
      <c r="K26" s="266"/>
      <c r="L26" s="266"/>
      <c r="M26" s="272"/>
      <c r="N26" s="272"/>
      <c r="O26" s="266"/>
      <c r="P26" s="266"/>
      <c r="S26">
        <v>1</v>
      </c>
    </row>
    <row r="27" spans="1:19" hidden="1">
      <c r="A27" s="266">
        <v>29</v>
      </c>
      <c r="B27" s="269" t="s">
        <v>731</v>
      </c>
      <c r="C27" s="267" t="s">
        <v>1262</v>
      </c>
      <c r="D27" s="266" t="s">
        <v>833</v>
      </c>
      <c r="E27" s="266">
        <v>1</v>
      </c>
      <c r="F27" s="266"/>
      <c r="G27" s="266">
        <v>2003</v>
      </c>
      <c r="H27" s="265" t="s">
        <v>834</v>
      </c>
      <c r="I27" s="266">
        <v>100</v>
      </c>
      <c r="J27" s="266" t="s">
        <v>803</v>
      </c>
      <c r="K27" s="266"/>
      <c r="L27" s="266"/>
      <c r="M27" s="272"/>
      <c r="N27" s="272"/>
      <c r="O27" s="266"/>
      <c r="P27" s="266"/>
      <c r="S27">
        <v>1</v>
      </c>
    </row>
    <row r="28" spans="1:19" hidden="1">
      <c r="A28" s="266">
        <v>30</v>
      </c>
      <c r="B28" s="269" t="s">
        <v>731</v>
      </c>
      <c r="C28" s="267" t="s">
        <v>2486</v>
      </c>
      <c r="D28" s="266" t="s">
        <v>835</v>
      </c>
      <c r="E28" s="266">
        <v>1</v>
      </c>
      <c r="F28" s="266"/>
      <c r="G28" s="266">
        <v>1999</v>
      </c>
      <c r="H28" s="265" t="s">
        <v>836</v>
      </c>
      <c r="I28" s="266">
        <v>100</v>
      </c>
      <c r="J28" s="266" t="s">
        <v>803</v>
      </c>
      <c r="K28" s="266"/>
      <c r="L28" s="266"/>
      <c r="M28" s="272"/>
      <c r="N28" s="272"/>
      <c r="O28" s="266"/>
      <c r="P28" s="266"/>
      <c r="S28">
        <v>1</v>
      </c>
    </row>
    <row r="29" spans="1:19" hidden="1">
      <c r="A29" s="266">
        <v>31</v>
      </c>
      <c r="B29" s="269" t="s">
        <v>731</v>
      </c>
      <c r="C29" s="267" t="s">
        <v>1262</v>
      </c>
      <c r="D29" s="266" t="s">
        <v>837</v>
      </c>
      <c r="E29" s="266"/>
      <c r="F29" s="266">
        <v>1</v>
      </c>
      <c r="G29" s="266">
        <v>2013</v>
      </c>
      <c r="H29" s="265" t="s">
        <v>838</v>
      </c>
      <c r="I29" s="266">
        <v>269</v>
      </c>
      <c r="J29" s="266" t="s">
        <v>803</v>
      </c>
      <c r="K29" s="266"/>
      <c r="L29" s="266"/>
      <c r="M29" s="272"/>
      <c r="N29" s="272"/>
      <c r="O29" s="266"/>
      <c r="P29" s="266"/>
      <c r="S29">
        <v>1</v>
      </c>
    </row>
    <row r="30" spans="1:19" hidden="1">
      <c r="A30" s="266">
        <v>32</v>
      </c>
      <c r="B30" s="269" t="s">
        <v>731</v>
      </c>
      <c r="C30" s="267" t="s">
        <v>1262</v>
      </c>
      <c r="D30" s="266" t="s">
        <v>839</v>
      </c>
      <c r="E30" s="266"/>
      <c r="F30" s="266">
        <v>1</v>
      </c>
      <c r="G30" s="266">
        <v>1987</v>
      </c>
      <c r="H30" s="265" t="s">
        <v>1753</v>
      </c>
      <c r="I30" s="266">
        <v>269</v>
      </c>
      <c r="J30" s="266" t="s">
        <v>803</v>
      </c>
      <c r="K30" s="266"/>
      <c r="L30" s="266"/>
      <c r="M30" s="272"/>
      <c r="N30" s="272"/>
      <c r="O30" s="266"/>
      <c r="P30" s="266"/>
      <c r="S30">
        <v>1</v>
      </c>
    </row>
    <row r="31" spans="1:19" hidden="1">
      <c r="A31" s="266">
        <v>33</v>
      </c>
      <c r="B31" s="269" t="s">
        <v>731</v>
      </c>
      <c r="C31" s="267" t="s">
        <v>2486</v>
      </c>
      <c r="D31" s="266" t="s">
        <v>744</v>
      </c>
      <c r="E31" s="266"/>
      <c r="F31" s="266">
        <v>1</v>
      </c>
      <c r="G31" s="266">
        <v>2013</v>
      </c>
      <c r="H31" s="265" t="s">
        <v>1754</v>
      </c>
      <c r="I31" s="266">
        <v>174</v>
      </c>
      <c r="J31" s="266" t="s">
        <v>803</v>
      </c>
      <c r="K31" s="266"/>
      <c r="L31" s="266"/>
      <c r="M31" s="272"/>
      <c r="N31" s="272"/>
      <c r="O31" s="266"/>
      <c r="P31" s="266"/>
      <c r="S31">
        <v>1</v>
      </c>
    </row>
    <row r="32" spans="1:19" hidden="1">
      <c r="A32" s="266">
        <v>34</v>
      </c>
      <c r="B32" s="269" t="s">
        <v>731</v>
      </c>
      <c r="C32" s="267" t="s">
        <v>1262</v>
      </c>
      <c r="D32" s="266" t="s">
        <v>840</v>
      </c>
      <c r="E32" s="266">
        <v>1</v>
      </c>
      <c r="F32" s="266"/>
      <c r="G32" s="266">
        <v>1991</v>
      </c>
      <c r="H32" s="265" t="s">
        <v>1755</v>
      </c>
      <c r="I32" s="266">
        <v>272</v>
      </c>
      <c r="J32" s="266" t="s">
        <v>803</v>
      </c>
      <c r="K32" s="266"/>
      <c r="L32" s="266"/>
      <c r="M32" s="272"/>
      <c r="N32" s="272"/>
      <c r="O32" s="266"/>
      <c r="P32" s="266"/>
      <c r="S32">
        <v>1</v>
      </c>
    </row>
    <row r="33" spans="1:19">
      <c r="A33" s="266">
        <v>35</v>
      </c>
      <c r="B33" s="269" t="s">
        <v>731</v>
      </c>
      <c r="C33" s="267" t="s">
        <v>2299</v>
      </c>
      <c r="D33" s="266" t="s">
        <v>842</v>
      </c>
      <c r="E33" s="266"/>
      <c r="F33" s="266">
        <v>1</v>
      </c>
      <c r="G33" s="266">
        <v>2001</v>
      </c>
      <c r="H33" s="265" t="s">
        <v>1756</v>
      </c>
      <c r="I33" s="266">
        <v>166</v>
      </c>
      <c r="J33" s="266" t="s">
        <v>803</v>
      </c>
      <c r="K33" s="266"/>
      <c r="L33" s="266"/>
      <c r="M33" s="272"/>
      <c r="N33" s="272"/>
      <c r="O33" s="266"/>
      <c r="P33" s="266"/>
      <c r="S33">
        <v>1</v>
      </c>
    </row>
    <row r="34" spans="1:19" hidden="1">
      <c r="A34" s="266">
        <v>36</v>
      </c>
      <c r="B34" s="269" t="s">
        <v>731</v>
      </c>
      <c r="C34" s="267" t="s">
        <v>2486</v>
      </c>
      <c r="D34" s="266" t="s">
        <v>843</v>
      </c>
      <c r="E34" s="266">
        <v>1</v>
      </c>
      <c r="F34" s="266"/>
      <c r="G34" s="266">
        <v>2001</v>
      </c>
      <c r="H34" s="265" t="s">
        <v>844</v>
      </c>
      <c r="I34" s="266">
        <v>307</v>
      </c>
      <c r="J34" s="266" t="s">
        <v>803</v>
      </c>
      <c r="K34" s="266"/>
      <c r="L34" s="266"/>
      <c r="M34" s="272"/>
      <c r="N34" s="272"/>
      <c r="O34" s="266"/>
      <c r="P34" s="266"/>
      <c r="S34">
        <v>1</v>
      </c>
    </row>
    <row r="35" spans="1:19" hidden="1">
      <c r="A35" s="266">
        <v>37</v>
      </c>
      <c r="B35" s="269" t="s">
        <v>731</v>
      </c>
      <c r="C35" s="267" t="s">
        <v>1262</v>
      </c>
      <c r="D35" s="266" t="s">
        <v>845</v>
      </c>
      <c r="E35" s="266">
        <v>1</v>
      </c>
      <c r="F35" s="266"/>
      <c r="G35" s="266">
        <v>2014</v>
      </c>
      <c r="H35" s="265" t="s">
        <v>846</v>
      </c>
      <c r="I35" s="266">
        <v>294</v>
      </c>
      <c r="J35" s="266" t="s">
        <v>740</v>
      </c>
      <c r="K35" s="266"/>
      <c r="L35" s="266"/>
      <c r="M35" s="272"/>
      <c r="N35" s="272"/>
      <c r="O35" s="266"/>
      <c r="P35" s="266"/>
      <c r="S35">
        <v>1</v>
      </c>
    </row>
    <row r="36" spans="1:19" hidden="1">
      <c r="A36" s="266">
        <v>38</v>
      </c>
      <c r="B36" s="269" t="s">
        <v>731</v>
      </c>
      <c r="C36" s="267" t="s">
        <v>2486</v>
      </c>
      <c r="D36" s="266" t="s">
        <v>847</v>
      </c>
      <c r="E36" s="266"/>
      <c r="F36" s="266">
        <v>1</v>
      </c>
      <c r="G36" s="266">
        <v>2013</v>
      </c>
      <c r="H36" s="265" t="s">
        <v>1757</v>
      </c>
      <c r="I36" s="266">
        <v>164</v>
      </c>
      <c r="J36" s="266" t="s">
        <v>740</v>
      </c>
      <c r="K36" s="266"/>
      <c r="L36" s="266"/>
      <c r="M36" s="272"/>
      <c r="N36" s="272"/>
      <c r="O36" s="266"/>
      <c r="P36" s="266"/>
      <c r="S36">
        <v>1</v>
      </c>
    </row>
    <row r="37" spans="1:19" hidden="1">
      <c r="A37" s="266">
        <v>39</v>
      </c>
      <c r="B37" s="269" t="s">
        <v>731</v>
      </c>
      <c r="C37" s="267" t="s">
        <v>2486</v>
      </c>
      <c r="D37" s="266" t="s">
        <v>848</v>
      </c>
      <c r="E37" s="266"/>
      <c r="F37" s="266">
        <v>1</v>
      </c>
      <c r="G37" s="266">
        <v>2009</v>
      </c>
      <c r="H37" s="265" t="s">
        <v>1758</v>
      </c>
      <c r="I37" s="266">
        <v>197</v>
      </c>
      <c r="J37" s="266" t="s">
        <v>740</v>
      </c>
      <c r="K37" s="266"/>
      <c r="L37" s="266"/>
      <c r="M37" s="272"/>
      <c r="N37" s="272"/>
      <c r="O37" s="266"/>
      <c r="P37" s="266"/>
      <c r="S37">
        <v>1</v>
      </c>
    </row>
    <row r="38" spans="1:19" hidden="1">
      <c r="A38" s="266">
        <v>40</v>
      </c>
      <c r="B38" s="269" t="s">
        <v>731</v>
      </c>
      <c r="C38" s="267" t="s">
        <v>1262</v>
      </c>
      <c r="D38" s="266" t="s">
        <v>849</v>
      </c>
      <c r="E38" s="266">
        <v>1</v>
      </c>
      <c r="F38" s="266"/>
      <c r="G38" s="266">
        <v>2016</v>
      </c>
      <c r="H38" s="265" t="s">
        <v>1759</v>
      </c>
      <c r="I38" s="266">
        <v>291</v>
      </c>
      <c r="J38" s="266" t="s">
        <v>797</v>
      </c>
      <c r="K38" s="266"/>
      <c r="L38" s="266"/>
      <c r="M38" s="272"/>
      <c r="N38" s="272"/>
      <c r="O38" s="266"/>
      <c r="P38" s="266"/>
      <c r="S38">
        <v>1</v>
      </c>
    </row>
    <row r="39" spans="1:19">
      <c r="A39" s="266">
        <v>41</v>
      </c>
      <c r="B39" s="269" t="s">
        <v>731</v>
      </c>
      <c r="C39" s="267" t="s">
        <v>2299</v>
      </c>
      <c r="D39" s="266" t="s">
        <v>850</v>
      </c>
      <c r="E39" s="266"/>
      <c r="F39" s="266">
        <v>1</v>
      </c>
      <c r="G39" s="266">
        <v>2013</v>
      </c>
      <c r="H39" s="265" t="s">
        <v>851</v>
      </c>
      <c r="I39" s="266">
        <v>1273</v>
      </c>
      <c r="J39" s="266" t="s">
        <v>797</v>
      </c>
      <c r="K39" s="266"/>
      <c r="L39" s="266"/>
      <c r="M39" s="272"/>
      <c r="N39" s="272"/>
      <c r="O39" s="266"/>
      <c r="P39" s="266"/>
      <c r="S39">
        <v>1</v>
      </c>
    </row>
    <row r="40" spans="1:19" hidden="1">
      <c r="A40" s="266">
        <v>42</v>
      </c>
      <c r="B40" s="269" t="s">
        <v>731</v>
      </c>
      <c r="C40" s="267" t="s">
        <v>1262</v>
      </c>
      <c r="D40" s="266" t="s">
        <v>852</v>
      </c>
      <c r="E40" s="266"/>
      <c r="F40" s="266">
        <v>1</v>
      </c>
      <c r="G40" s="266">
        <v>2013</v>
      </c>
      <c r="H40" s="265" t="s">
        <v>853</v>
      </c>
      <c r="I40" s="266">
        <v>210</v>
      </c>
      <c r="J40" s="266" t="s">
        <v>797</v>
      </c>
      <c r="K40" s="266"/>
      <c r="L40" s="266"/>
      <c r="M40" s="272"/>
      <c r="N40" s="272"/>
      <c r="O40" s="266"/>
      <c r="P40" s="266"/>
      <c r="S40">
        <v>1</v>
      </c>
    </row>
    <row r="41" spans="1:19" hidden="1">
      <c r="A41" s="266">
        <v>43</v>
      </c>
      <c r="B41" s="269" t="s">
        <v>731</v>
      </c>
      <c r="C41" s="267" t="s">
        <v>1262</v>
      </c>
      <c r="D41" s="266" t="s">
        <v>854</v>
      </c>
      <c r="E41" s="266">
        <v>1</v>
      </c>
      <c r="F41" s="266"/>
      <c r="G41" s="266">
        <v>1979</v>
      </c>
      <c r="H41" s="265" t="s">
        <v>855</v>
      </c>
      <c r="I41" s="266">
        <v>89</v>
      </c>
      <c r="J41" s="266" t="s">
        <v>797</v>
      </c>
      <c r="K41" s="266"/>
      <c r="L41" s="266"/>
      <c r="M41" s="272"/>
      <c r="N41" s="272"/>
      <c r="O41" s="266"/>
      <c r="P41" s="266"/>
      <c r="S41">
        <v>1</v>
      </c>
    </row>
    <row r="42" spans="1:19">
      <c r="A42" s="266">
        <v>44</v>
      </c>
      <c r="B42" s="269" t="s">
        <v>731</v>
      </c>
      <c r="C42" s="267" t="s">
        <v>2299</v>
      </c>
      <c r="D42" s="266" t="s">
        <v>856</v>
      </c>
      <c r="E42" s="266">
        <v>1</v>
      </c>
      <c r="F42" s="266"/>
      <c r="G42" s="266">
        <v>2013</v>
      </c>
      <c r="H42" s="265" t="s">
        <v>857</v>
      </c>
      <c r="I42" s="266">
        <v>253</v>
      </c>
      <c r="J42" s="266" t="s">
        <v>797</v>
      </c>
      <c r="K42" s="266"/>
      <c r="L42" s="266"/>
      <c r="M42" s="272"/>
      <c r="N42" s="272"/>
      <c r="O42" s="266"/>
      <c r="P42" s="266"/>
      <c r="S42">
        <v>1</v>
      </c>
    </row>
    <row r="43" spans="1:19" hidden="1">
      <c r="A43" s="266">
        <v>45</v>
      </c>
      <c r="B43" s="269" t="s">
        <v>731</v>
      </c>
      <c r="C43" s="267" t="s">
        <v>1262</v>
      </c>
      <c r="D43" s="266" t="s">
        <v>858</v>
      </c>
      <c r="E43" s="266">
        <v>1</v>
      </c>
      <c r="F43" s="266">
        <v>1</v>
      </c>
      <c r="G43" s="266">
        <v>2005</v>
      </c>
      <c r="H43" s="265" t="s">
        <v>859</v>
      </c>
      <c r="I43" s="266">
        <v>244</v>
      </c>
      <c r="J43" s="266" t="s">
        <v>797</v>
      </c>
      <c r="K43" s="266"/>
      <c r="L43" s="266"/>
      <c r="M43" s="272"/>
      <c r="N43" s="272"/>
      <c r="O43" s="266"/>
      <c r="P43" s="266"/>
      <c r="S43">
        <v>1</v>
      </c>
    </row>
    <row r="44" spans="1:19" hidden="1">
      <c r="A44" s="266">
        <v>46</v>
      </c>
      <c r="B44" s="269" t="s">
        <v>731</v>
      </c>
      <c r="C44" s="267" t="s">
        <v>1261</v>
      </c>
      <c r="D44" s="266" t="s">
        <v>860</v>
      </c>
      <c r="E44" s="266">
        <v>1</v>
      </c>
      <c r="F44" s="266"/>
      <c r="G44" s="266">
        <v>2009</v>
      </c>
      <c r="H44" s="265" t="s">
        <v>1760</v>
      </c>
      <c r="I44" s="266">
        <v>110</v>
      </c>
      <c r="J44" s="266" t="s">
        <v>797</v>
      </c>
      <c r="K44" s="266"/>
      <c r="L44" s="266"/>
      <c r="M44" s="272"/>
      <c r="N44" s="272"/>
      <c r="O44" s="266"/>
      <c r="P44" s="266"/>
      <c r="S44">
        <v>1</v>
      </c>
    </row>
    <row r="45" spans="1:19" hidden="1">
      <c r="A45" s="266">
        <v>47</v>
      </c>
      <c r="B45" s="269" t="s">
        <v>731</v>
      </c>
      <c r="C45" s="267" t="s">
        <v>2486</v>
      </c>
      <c r="D45" s="266" t="s">
        <v>861</v>
      </c>
      <c r="E45" s="266">
        <v>1</v>
      </c>
      <c r="F45" s="266"/>
      <c r="G45" s="266">
        <v>2016</v>
      </c>
      <c r="H45" s="265" t="s">
        <v>862</v>
      </c>
      <c r="I45" s="266">
        <v>132</v>
      </c>
      <c r="J45" s="266" t="s">
        <v>797</v>
      </c>
      <c r="K45" s="266"/>
      <c r="L45" s="266"/>
      <c r="M45" s="272"/>
      <c r="N45" s="272"/>
      <c r="O45" s="266"/>
      <c r="P45" s="266"/>
      <c r="S45">
        <v>1</v>
      </c>
    </row>
    <row r="46" spans="1:19" hidden="1">
      <c r="A46" s="266">
        <v>48</v>
      </c>
      <c r="B46" s="269" t="s">
        <v>731</v>
      </c>
      <c r="C46" s="267" t="s">
        <v>1261</v>
      </c>
      <c r="D46" s="266" t="s">
        <v>863</v>
      </c>
      <c r="E46" s="266">
        <v>1</v>
      </c>
      <c r="F46" s="266"/>
      <c r="G46" s="266">
        <v>2015</v>
      </c>
      <c r="H46" s="265" t="s">
        <v>1761</v>
      </c>
      <c r="I46" s="266">
        <v>204</v>
      </c>
      <c r="J46" s="266" t="s">
        <v>797</v>
      </c>
      <c r="K46" s="266"/>
      <c r="L46" s="266"/>
      <c r="M46" s="272"/>
      <c r="N46" s="272"/>
      <c r="O46" s="266"/>
      <c r="P46" s="266"/>
      <c r="S46">
        <v>1</v>
      </c>
    </row>
    <row r="47" spans="1:19" hidden="1">
      <c r="A47" s="266">
        <v>49</v>
      </c>
      <c r="B47" s="269" t="s">
        <v>731</v>
      </c>
      <c r="C47" s="267" t="s">
        <v>2486</v>
      </c>
      <c r="D47" s="266" t="s">
        <v>864</v>
      </c>
      <c r="E47" s="266">
        <v>1</v>
      </c>
      <c r="F47" s="266"/>
      <c r="G47" s="266">
        <v>2008</v>
      </c>
      <c r="H47" s="265" t="s">
        <v>1762</v>
      </c>
      <c r="I47" s="266">
        <v>102</v>
      </c>
      <c r="J47" s="266" t="s">
        <v>797</v>
      </c>
      <c r="K47" s="266"/>
      <c r="L47" s="266"/>
      <c r="M47" s="272"/>
      <c r="N47" s="272"/>
      <c r="O47" s="266"/>
      <c r="P47" s="266"/>
      <c r="S47">
        <v>1</v>
      </c>
    </row>
    <row r="48" spans="1:19" hidden="1">
      <c r="A48" s="266">
        <v>50</v>
      </c>
      <c r="B48" s="269" t="s">
        <v>731</v>
      </c>
      <c r="C48" s="267" t="s">
        <v>2486</v>
      </c>
      <c r="D48" s="266" t="s">
        <v>865</v>
      </c>
      <c r="E48" s="266">
        <v>1</v>
      </c>
      <c r="F48" s="266"/>
      <c r="G48" s="266">
        <v>2016</v>
      </c>
      <c r="H48" s="265" t="s">
        <v>866</v>
      </c>
      <c r="I48" s="266">
        <v>285</v>
      </c>
      <c r="J48" s="266" t="s">
        <v>797</v>
      </c>
      <c r="K48" s="266"/>
      <c r="L48" s="266"/>
      <c r="M48" s="272"/>
      <c r="N48" s="272"/>
      <c r="O48" s="266"/>
      <c r="P48" s="266"/>
      <c r="S48">
        <v>1</v>
      </c>
    </row>
    <row r="49" spans="1:19" hidden="1">
      <c r="A49" s="266">
        <v>51</v>
      </c>
      <c r="B49" s="269" t="s">
        <v>731</v>
      </c>
      <c r="C49" s="267" t="s">
        <v>1261</v>
      </c>
      <c r="D49" s="266" t="s">
        <v>867</v>
      </c>
      <c r="E49" s="266">
        <v>1</v>
      </c>
      <c r="F49" s="266"/>
      <c r="G49" s="266">
        <v>2015</v>
      </c>
      <c r="H49" s="265" t="s">
        <v>1763</v>
      </c>
      <c r="I49" s="266">
        <v>158</v>
      </c>
      <c r="J49" s="266" t="s">
        <v>797</v>
      </c>
      <c r="K49" s="266"/>
      <c r="L49" s="266"/>
      <c r="M49" s="272"/>
      <c r="N49" s="272"/>
      <c r="O49" s="266"/>
      <c r="P49" s="266"/>
      <c r="S49">
        <v>1</v>
      </c>
    </row>
    <row r="50" spans="1:19" hidden="1">
      <c r="A50" s="266">
        <v>52</v>
      </c>
      <c r="B50" s="269" t="s">
        <v>731</v>
      </c>
      <c r="C50" s="267" t="s">
        <v>1261</v>
      </c>
      <c r="D50" s="266" t="s">
        <v>868</v>
      </c>
      <c r="E50" s="266"/>
      <c r="F50" s="266">
        <v>1</v>
      </c>
      <c r="G50" s="266">
        <v>2012</v>
      </c>
      <c r="H50" s="265" t="s">
        <v>1764</v>
      </c>
      <c r="I50" s="266">
        <v>88</v>
      </c>
      <c r="J50" s="266" t="s">
        <v>869</v>
      </c>
      <c r="K50" s="266"/>
      <c r="L50" s="266"/>
      <c r="M50" s="272"/>
      <c r="N50" s="272"/>
      <c r="O50" s="266"/>
      <c r="P50" s="266"/>
      <c r="S50">
        <v>1</v>
      </c>
    </row>
    <row r="51" spans="1:19" hidden="1">
      <c r="A51" s="266">
        <v>53</v>
      </c>
      <c r="B51" s="269" t="s">
        <v>731</v>
      </c>
      <c r="C51" s="267" t="s">
        <v>2486</v>
      </c>
      <c r="D51" s="266" t="s">
        <v>870</v>
      </c>
      <c r="E51" s="266">
        <v>1</v>
      </c>
      <c r="F51" s="266"/>
      <c r="G51" s="266">
        <v>2010</v>
      </c>
      <c r="H51" s="265" t="s">
        <v>1765</v>
      </c>
      <c r="I51" s="266">
        <v>123</v>
      </c>
      <c r="J51" s="266" t="s">
        <v>869</v>
      </c>
      <c r="K51" s="266"/>
      <c r="L51" s="266"/>
      <c r="M51" s="272"/>
      <c r="N51" s="272"/>
      <c r="O51" s="266"/>
      <c r="P51" s="266"/>
      <c r="S51">
        <v>1</v>
      </c>
    </row>
    <row r="52" spans="1:19" hidden="1">
      <c r="A52" s="266">
        <v>54</v>
      </c>
      <c r="B52" s="269" t="s">
        <v>731</v>
      </c>
      <c r="C52" s="267" t="s">
        <v>2486</v>
      </c>
      <c r="D52" s="266" t="s">
        <v>871</v>
      </c>
      <c r="E52" s="266">
        <v>1</v>
      </c>
      <c r="F52" s="266"/>
      <c r="G52" s="266">
        <v>2010</v>
      </c>
      <c r="H52" s="265" t="s">
        <v>1766</v>
      </c>
      <c r="I52" s="266">
        <v>68</v>
      </c>
      <c r="J52" s="266" t="s">
        <v>869</v>
      </c>
      <c r="K52" s="266"/>
      <c r="L52" s="266"/>
      <c r="M52" s="272"/>
      <c r="N52" s="272"/>
      <c r="O52" s="266"/>
      <c r="P52" s="266"/>
      <c r="S52">
        <v>1</v>
      </c>
    </row>
    <row r="53" spans="1:19" hidden="1">
      <c r="A53" s="266">
        <v>55</v>
      </c>
      <c r="B53" s="269" t="s">
        <v>731</v>
      </c>
      <c r="C53" s="267" t="s">
        <v>2486</v>
      </c>
      <c r="D53" s="266" t="s">
        <v>872</v>
      </c>
      <c r="E53" s="266"/>
      <c r="F53" s="266">
        <v>1</v>
      </c>
      <c r="G53" s="266">
        <v>2008</v>
      </c>
      <c r="H53" s="265" t="s">
        <v>1767</v>
      </c>
      <c r="I53" s="266">
        <v>147</v>
      </c>
      <c r="J53" s="266" t="s">
        <v>869</v>
      </c>
      <c r="K53" s="266"/>
      <c r="L53" s="266"/>
      <c r="M53" s="272"/>
      <c r="N53" s="272"/>
      <c r="O53" s="266"/>
      <c r="P53" s="266"/>
      <c r="S53">
        <v>1</v>
      </c>
    </row>
    <row r="54" spans="1:19" hidden="1">
      <c r="A54" s="266">
        <v>56</v>
      </c>
      <c r="B54" s="269" t="s">
        <v>731</v>
      </c>
      <c r="C54" s="267" t="s">
        <v>1261</v>
      </c>
      <c r="D54" s="266" t="s">
        <v>873</v>
      </c>
      <c r="E54" s="266">
        <v>1</v>
      </c>
      <c r="F54" s="266"/>
      <c r="G54" s="266">
        <v>2010</v>
      </c>
      <c r="H54" s="265" t="s">
        <v>1768</v>
      </c>
      <c r="I54" s="266">
        <v>244</v>
      </c>
      <c r="J54" s="266" t="s">
        <v>869</v>
      </c>
      <c r="K54" s="266"/>
      <c r="L54" s="266"/>
      <c r="M54" s="272"/>
      <c r="N54" s="272"/>
      <c r="O54" s="266"/>
      <c r="P54" s="266"/>
      <c r="S54">
        <v>1</v>
      </c>
    </row>
    <row r="55" spans="1:19" hidden="1">
      <c r="A55" s="266">
        <v>57</v>
      </c>
      <c r="B55" s="269" t="s">
        <v>731</v>
      </c>
      <c r="C55" s="267" t="s">
        <v>1262</v>
      </c>
      <c r="D55" s="266" t="s">
        <v>874</v>
      </c>
      <c r="E55" s="266"/>
      <c r="F55" s="266">
        <v>1</v>
      </c>
      <c r="G55" s="266">
        <v>2006</v>
      </c>
      <c r="H55" s="265" t="s">
        <v>1769</v>
      </c>
      <c r="I55" s="266">
        <v>145</v>
      </c>
      <c r="J55" s="266" t="s">
        <v>869</v>
      </c>
      <c r="K55" s="266"/>
      <c r="L55" s="266"/>
      <c r="M55" s="272"/>
      <c r="N55" s="272"/>
      <c r="O55" s="266"/>
      <c r="P55" s="266"/>
      <c r="S55">
        <v>1</v>
      </c>
    </row>
    <row r="56" spans="1:19" hidden="1">
      <c r="A56" s="266">
        <v>58</v>
      </c>
      <c r="B56" s="269" t="s">
        <v>731</v>
      </c>
      <c r="C56" s="267" t="s">
        <v>1262</v>
      </c>
      <c r="D56" s="266" t="s">
        <v>875</v>
      </c>
      <c r="E56" s="266"/>
      <c r="F56" s="266">
        <v>1</v>
      </c>
      <c r="G56" s="266">
        <v>2007</v>
      </c>
      <c r="H56" s="265" t="s">
        <v>1770</v>
      </c>
      <c r="I56" s="266">
        <v>112</v>
      </c>
      <c r="J56" s="266" t="s">
        <v>869</v>
      </c>
      <c r="K56" s="266"/>
      <c r="L56" s="266"/>
      <c r="M56" s="272"/>
      <c r="N56" s="272"/>
      <c r="O56" s="266"/>
      <c r="P56" s="266"/>
      <c r="S56">
        <v>1</v>
      </c>
    </row>
    <row r="57" spans="1:19">
      <c r="A57" s="266">
        <v>59</v>
      </c>
      <c r="B57" s="269" t="s">
        <v>731</v>
      </c>
      <c r="C57" s="267" t="s">
        <v>2299</v>
      </c>
      <c r="D57" s="266" t="s">
        <v>876</v>
      </c>
      <c r="E57" s="266"/>
      <c r="F57" s="266">
        <v>1</v>
      </c>
      <c r="G57" s="266">
        <v>2016</v>
      </c>
      <c r="H57" s="265" t="s">
        <v>1771</v>
      </c>
      <c r="I57" s="266">
        <v>423</v>
      </c>
      <c r="J57" s="266" t="s">
        <v>869</v>
      </c>
      <c r="K57" s="266"/>
      <c r="L57" s="266"/>
      <c r="M57" s="272"/>
      <c r="N57" s="272"/>
      <c r="O57" s="266"/>
      <c r="P57" s="266"/>
      <c r="S57">
        <v>1</v>
      </c>
    </row>
    <row r="58" spans="1:19" hidden="1">
      <c r="A58" s="266">
        <v>60</v>
      </c>
      <c r="B58" s="269" t="s">
        <v>1121</v>
      </c>
      <c r="C58" s="267" t="s">
        <v>1262</v>
      </c>
      <c r="D58" s="267" t="s">
        <v>1507</v>
      </c>
      <c r="E58" s="267"/>
      <c r="F58" s="267">
        <v>1</v>
      </c>
      <c r="G58" s="267">
        <v>2004</v>
      </c>
      <c r="H58" s="265" t="s">
        <v>1772</v>
      </c>
      <c r="I58" s="267">
        <v>179</v>
      </c>
      <c r="J58" s="267"/>
      <c r="K58" s="267"/>
      <c r="L58" s="267"/>
      <c r="M58" s="272"/>
      <c r="N58" s="272"/>
      <c r="O58" s="266"/>
      <c r="P58" s="266"/>
      <c r="S58">
        <v>1</v>
      </c>
    </row>
    <row r="59" spans="1:19" hidden="1">
      <c r="A59" s="266">
        <v>61</v>
      </c>
      <c r="B59" s="269" t="s">
        <v>1121</v>
      </c>
      <c r="C59" s="267" t="s">
        <v>1261</v>
      </c>
      <c r="D59" s="267" t="s">
        <v>1508</v>
      </c>
      <c r="E59" s="267">
        <v>1</v>
      </c>
      <c r="F59" s="267"/>
      <c r="G59" s="267">
        <v>2016</v>
      </c>
      <c r="H59" s="265" t="s">
        <v>1773</v>
      </c>
      <c r="I59" s="267">
        <v>165</v>
      </c>
      <c r="J59" s="267"/>
      <c r="K59" s="267"/>
      <c r="L59" s="267"/>
      <c r="M59" s="272" t="s">
        <v>1509</v>
      </c>
      <c r="N59" s="272"/>
      <c r="O59" s="266"/>
      <c r="P59" s="266"/>
      <c r="S59">
        <v>1</v>
      </c>
    </row>
    <row r="60" spans="1:19" hidden="1">
      <c r="A60" s="266">
        <v>62</v>
      </c>
      <c r="B60" s="269" t="s">
        <v>1121</v>
      </c>
      <c r="C60" s="267" t="s">
        <v>1261</v>
      </c>
      <c r="D60" s="267" t="s">
        <v>1510</v>
      </c>
      <c r="E60" s="267"/>
      <c r="F60" s="267">
        <v>1</v>
      </c>
      <c r="G60" s="267">
        <v>2015</v>
      </c>
      <c r="H60" s="265" t="s">
        <v>1511</v>
      </c>
      <c r="I60" s="267"/>
      <c r="J60" s="267"/>
      <c r="K60" s="267"/>
      <c r="L60" s="267"/>
      <c r="M60" s="272" t="s">
        <v>1512</v>
      </c>
      <c r="N60" s="272"/>
      <c r="O60" s="266"/>
      <c r="P60" s="266"/>
      <c r="S60">
        <v>1</v>
      </c>
    </row>
    <row r="61" spans="1:19" hidden="1">
      <c r="A61" s="266">
        <v>63</v>
      </c>
      <c r="B61" s="269" t="s">
        <v>1121</v>
      </c>
      <c r="C61" s="267" t="s">
        <v>2486</v>
      </c>
      <c r="D61" s="267" t="s">
        <v>1513</v>
      </c>
      <c r="E61" s="267"/>
      <c r="F61" s="267">
        <v>1</v>
      </c>
      <c r="G61" s="267">
        <v>2015</v>
      </c>
      <c r="H61" s="265" t="s">
        <v>1774</v>
      </c>
      <c r="I61" s="267">
        <v>174</v>
      </c>
      <c r="J61" s="267"/>
      <c r="K61" s="267"/>
      <c r="L61" s="267"/>
      <c r="M61" s="272" t="s">
        <v>1514</v>
      </c>
      <c r="N61" s="272"/>
      <c r="O61" s="266"/>
      <c r="P61" s="266"/>
      <c r="S61">
        <v>1</v>
      </c>
    </row>
    <row r="62" spans="1:19" hidden="1">
      <c r="A62" s="266">
        <v>64</v>
      </c>
      <c r="B62" s="269" t="s">
        <v>1121</v>
      </c>
      <c r="C62" s="267" t="s">
        <v>2486</v>
      </c>
      <c r="D62" s="267" t="s">
        <v>1515</v>
      </c>
      <c r="E62" s="267">
        <v>1</v>
      </c>
      <c r="F62" s="267"/>
      <c r="G62" s="267">
        <v>2013</v>
      </c>
      <c r="H62" s="265" t="s">
        <v>1775</v>
      </c>
      <c r="I62" s="267">
        <v>157</v>
      </c>
      <c r="J62" s="267"/>
      <c r="K62" s="267"/>
      <c r="L62" s="267"/>
      <c r="M62" s="272" t="s">
        <v>1516</v>
      </c>
      <c r="N62" s="272"/>
      <c r="O62" s="266"/>
      <c r="P62" s="266"/>
      <c r="S62">
        <v>1</v>
      </c>
    </row>
    <row r="63" spans="1:19" hidden="1">
      <c r="A63" s="266">
        <v>65</v>
      </c>
      <c r="B63" s="269" t="s">
        <v>1121</v>
      </c>
      <c r="C63" s="267" t="s">
        <v>1261</v>
      </c>
      <c r="D63" s="267" t="s">
        <v>1517</v>
      </c>
      <c r="E63" s="267">
        <v>1</v>
      </c>
      <c r="F63" s="267"/>
      <c r="G63" s="267">
        <v>2017</v>
      </c>
      <c r="H63" s="265" t="s">
        <v>1776</v>
      </c>
      <c r="I63" s="267">
        <v>324</v>
      </c>
      <c r="J63" s="267"/>
      <c r="K63" s="267"/>
      <c r="L63" s="267"/>
      <c r="M63" s="272"/>
      <c r="N63" s="272"/>
      <c r="O63" s="266"/>
      <c r="P63" s="266"/>
      <c r="S63">
        <v>1</v>
      </c>
    </row>
    <row r="64" spans="1:19" hidden="1">
      <c r="A64" s="266">
        <v>66</v>
      </c>
      <c r="B64" s="269" t="s">
        <v>1121</v>
      </c>
      <c r="C64" s="267" t="s">
        <v>2486</v>
      </c>
      <c r="D64" s="267" t="s">
        <v>1518</v>
      </c>
      <c r="E64" s="267">
        <v>1</v>
      </c>
      <c r="F64" s="267"/>
      <c r="G64" s="267">
        <v>2017</v>
      </c>
      <c r="H64" s="265" t="s">
        <v>1777</v>
      </c>
      <c r="I64" s="267">
        <v>219</v>
      </c>
      <c r="J64" s="267"/>
      <c r="K64" s="267"/>
      <c r="L64" s="267"/>
      <c r="M64" s="272"/>
      <c r="N64" s="272"/>
      <c r="O64" s="266"/>
      <c r="P64" s="266"/>
      <c r="S64">
        <v>1</v>
      </c>
    </row>
    <row r="65" spans="1:19">
      <c r="A65" s="266">
        <v>67</v>
      </c>
      <c r="B65" s="269" t="s">
        <v>1121</v>
      </c>
      <c r="C65" s="267" t="s">
        <v>2299</v>
      </c>
      <c r="D65" s="267" t="s">
        <v>1519</v>
      </c>
      <c r="E65" s="267"/>
      <c r="F65" s="267">
        <v>1</v>
      </c>
      <c r="G65" s="267">
        <v>2016</v>
      </c>
      <c r="H65" s="265" t="s">
        <v>1778</v>
      </c>
      <c r="I65" s="267">
        <v>94</v>
      </c>
      <c r="J65" s="267"/>
      <c r="K65" s="267"/>
      <c r="L65" s="267"/>
      <c r="M65" s="272"/>
      <c r="N65" s="272"/>
      <c r="O65" s="266"/>
      <c r="P65" s="266"/>
      <c r="S65">
        <v>1</v>
      </c>
    </row>
    <row r="66" spans="1:19" hidden="1">
      <c r="A66" s="266">
        <v>68</v>
      </c>
      <c r="B66" s="269" t="s">
        <v>1125</v>
      </c>
      <c r="C66" s="267" t="s">
        <v>2486</v>
      </c>
      <c r="D66" s="267" t="s">
        <v>1520</v>
      </c>
      <c r="E66" s="267">
        <v>1</v>
      </c>
      <c r="F66" s="267"/>
      <c r="G66" s="267">
        <v>2009</v>
      </c>
      <c r="H66" s="265" t="s">
        <v>1779</v>
      </c>
      <c r="I66" s="267"/>
      <c r="J66" s="267" t="s">
        <v>1521</v>
      </c>
      <c r="K66" s="266"/>
      <c r="L66" s="266"/>
      <c r="M66" s="272"/>
      <c r="N66" s="272"/>
      <c r="O66" s="266"/>
      <c r="P66" s="266"/>
      <c r="S66">
        <v>1</v>
      </c>
    </row>
    <row r="67" spans="1:19" hidden="1">
      <c r="A67" s="266">
        <v>69</v>
      </c>
      <c r="B67" s="269" t="s">
        <v>1260</v>
      </c>
      <c r="C67" s="267" t="s">
        <v>1261</v>
      </c>
      <c r="D67" s="267" t="s">
        <v>91</v>
      </c>
      <c r="E67" s="267">
        <v>1</v>
      </c>
      <c r="F67" s="267"/>
      <c r="G67" s="269">
        <v>2005</v>
      </c>
      <c r="H67" s="265" t="s">
        <v>1780</v>
      </c>
      <c r="I67" s="269">
        <v>174</v>
      </c>
      <c r="J67" s="267" t="s">
        <v>1522</v>
      </c>
      <c r="K67" s="269" t="s">
        <v>1523</v>
      </c>
      <c r="L67" s="269" t="s">
        <v>1524</v>
      </c>
      <c r="M67" s="272" t="s">
        <v>1525</v>
      </c>
      <c r="N67" s="272"/>
      <c r="O67" s="266"/>
      <c r="P67" s="266"/>
      <c r="S67">
        <v>1</v>
      </c>
    </row>
    <row r="68" spans="1:19" hidden="1">
      <c r="A68" s="266">
        <v>70</v>
      </c>
      <c r="B68" s="269" t="s">
        <v>1526</v>
      </c>
      <c r="C68" s="267" t="s">
        <v>2486</v>
      </c>
      <c r="D68" s="267" t="s">
        <v>1527</v>
      </c>
      <c r="E68" s="267">
        <v>1</v>
      </c>
      <c r="F68" s="267"/>
      <c r="G68" s="267">
        <v>2016</v>
      </c>
      <c r="H68" s="265" t="s">
        <v>1781</v>
      </c>
      <c r="I68" s="267"/>
      <c r="J68" s="267" t="s">
        <v>1528</v>
      </c>
      <c r="K68" s="267"/>
      <c r="L68" s="267"/>
      <c r="M68" s="272"/>
      <c r="N68" s="272"/>
      <c r="O68" s="266"/>
      <c r="P68" s="266"/>
      <c r="S68">
        <v>1</v>
      </c>
    </row>
    <row r="69" spans="1:19" hidden="1">
      <c r="A69" s="266">
        <v>71</v>
      </c>
      <c r="B69" s="269" t="s">
        <v>1526</v>
      </c>
      <c r="C69" s="267" t="s">
        <v>2486</v>
      </c>
      <c r="D69" s="267" t="s">
        <v>1529</v>
      </c>
      <c r="E69" s="267"/>
      <c r="F69" s="267">
        <v>1</v>
      </c>
      <c r="G69" s="267">
        <v>2012</v>
      </c>
      <c r="H69" s="265" t="s">
        <v>1782</v>
      </c>
      <c r="I69" s="267"/>
      <c r="J69" s="267" t="s">
        <v>1528</v>
      </c>
      <c r="K69" s="267"/>
      <c r="L69" s="267"/>
      <c r="M69" s="272"/>
      <c r="N69" s="272"/>
      <c r="O69" s="266"/>
      <c r="P69" s="266"/>
      <c r="S69">
        <v>1</v>
      </c>
    </row>
    <row r="70" spans="1:19" hidden="1">
      <c r="A70" s="266">
        <v>72</v>
      </c>
      <c r="B70" s="269" t="s">
        <v>1526</v>
      </c>
      <c r="C70" s="267" t="s">
        <v>743</v>
      </c>
      <c r="D70" s="267" t="s">
        <v>1530</v>
      </c>
      <c r="E70" s="267">
        <v>1</v>
      </c>
      <c r="F70" s="267"/>
      <c r="G70" s="267">
        <v>2012</v>
      </c>
      <c r="H70" s="265" t="s">
        <v>1783</v>
      </c>
      <c r="I70" s="267"/>
      <c r="J70" s="267" t="s">
        <v>1528</v>
      </c>
      <c r="K70" s="267"/>
      <c r="L70" s="267"/>
      <c r="M70" s="272"/>
      <c r="N70" s="272"/>
      <c r="O70" s="266"/>
      <c r="P70" s="266"/>
      <c r="S70">
        <v>1</v>
      </c>
    </row>
    <row r="71" spans="1:19" hidden="1">
      <c r="A71" s="266">
        <v>74</v>
      </c>
      <c r="B71" s="269" t="s">
        <v>1526</v>
      </c>
      <c r="C71" s="267" t="s">
        <v>2486</v>
      </c>
      <c r="D71" s="267" t="s">
        <v>1533</v>
      </c>
      <c r="E71" s="267">
        <v>1</v>
      </c>
      <c r="F71" s="267"/>
      <c r="G71" s="267">
        <v>2006</v>
      </c>
      <c r="H71" s="265" t="s">
        <v>1784</v>
      </c>
      <c r="I71" s="267"/>
      <c r="J71" s="267" t="s">
        <v>1528</v>
      </c>
      <c r="K71" s="267"/>
      <c r="L71" s="267"/>
      <c r="M71" s="272"/>
      <c r="N71" s="272"/>
      <c r="O71" s="266"/>
      <c r="P71" s="266"/>
      <c r="S71">
        <v>1</v>
      </c>
    </row>
    <row r="72" spans="1:19" hidden="1">
      <c r="A72" s="266">
        <v>75</v>
      </c>
      <c r="B72" s="269" t="s">
        <v>1526</v>
      </c>
      <c r="C72" s="267" t="s">
        <v>2486</v>
      </c>
      <c r="D72" s="267" t="s">
        <v>1534</v>
      </c>
      <c r="E72" s="267">
        <v>1</v>
      </c>
      <c r="F72" s="267"/>
      <c r="G72" s="267">
        <v>2003</v>
      </c>
      <c r="H72" s="265" t="s">
        <v>1785</v>
      </c>
      <c r="I72" s="267"/>
      <c r="J72" s="267" t="s">
        <v>1528</v>
      </c>
      <c r="K72" s="267"/>
      <c r="L72" s="267"/>
      <c r="M72" s="272"/>
      <c r="N72" s="272"/>
      <c r="O72" s="266"/>
      <c r="P72" s="266"/>
      <c r="S72">
        <v>1</v>
      </c>
    </row>
    <row r="73" spans="1:19" hidden="1">
      <c r="A73" s="266">
        <v>76</v>
      </c>
      <c r="B73" s="269" t="s">
        <v>1526</v>
      </c>
      <c r="C73" s="267" t="s">
        <v>2486</v>
      </c>
      <c r="D73" s="267" t="s">
        <v>1535</v>
      </c>
      <c r="E73" s="267"/>
      <c r="F73" s="267">
        <v>1</v>
      </c>
      <c r="G73" s="267">
        <v>2016</v>
      </c>
      <c r="H73" s="265" t="s">
        <v>1786</v>
      </c>
      <c r="I73" s="267"/>
      <c r="J73" s="267" t="s">
        <v>1528</v>
      </c>
      <c r="K73" s="267"/>
      <c r="L73" s="267"/>
      <c r="M73" s="272"/>
      <c r="N73" s="272"/>
      <c r="O73" s="266"/>
      <c r="P73" s="266"/>
      <c r="S73">
        <v>1</v>
      </c>
    </row>
    <row r="74" spans="1:19">
      <c r="A74" s="266">
        <v>77</v>
      </c>
      <c r="B74" s="269" t="s">
        <v>1526</v>
      </c>
      <c r="C74" s="267" t="s">
        <v>2299</v>
      </c>
      <c r="D74" s="267" t="s">
        <v>1536</v>
      </c>
      <c r="E74" s="267"/>
      <c r="F74" s="267">
        <v>1</v>
      </c>
      <c r="G74" s="267">
        <v>2016</v>
      </c>
      <c r="H74" s="265" t="s">
        <v>1787</v>
      </c>
      <c r="I74" s="267"/>
      <c r="J74" s="267" t="s">
        <v>1528</v>
      </c>
      <c r="K74" s="267"/>
      <c r="L74" s="267"/>
      <c r="M74" s="272"/>
      <c r="N74" s="272"/>
      <c r="O74" s="266"/>
      <c r="P74" s="266"/>
      <c r="S74">
        <v>1</v>
      </c>
    </row>
    <row r="75" spans="1:19">
      <c r="A75" s="266">
        <v>78</v>
      </c>
      <c r="B75" s="269" t="s">
        <v>1526</v>
      </c>
      <c r="C75" s="267" t="s">
        <v>2299</v>
      </c>
      <c r="D75" s="267" t="s">
        <v>1537</v>
      </c>
      <c r="E75" s="267">
        <v>1</v>
      </c>
      <c r="F75" s="267"/>
      <c r="G75" s="267">
        <v>2014</v>
      </c>
      <c r="H75" s="265" t="s">
        <v>1788</v>
      </c>
      <c r="I75" s="267"/>
      <c r="J75" s="267" t="s">
        <v>1528</v>
      </c>
      <c r="K75" s="267"/>
      <c r="L75" s="267"/>
      <c r="M75" s="272"/>
      <c r="N75" s="272"/>
      <c r="O75" s="266"/>
      <c r="P75" s="266"/>
      <c r="S75">
        <v>1</v>
      </c>
    </row>
    <row r="76" spans="1:19">
      <c r="A76" s="266">
        <v>79</v>
      </c>
      <c r="B76" s="269" t="s">
        <v>1526</v>
      </c>
      <c r="C76" s="267" t="s">
        <v>2299</v>
      </c>
      <c r="D76" s="267" t="s">
        <v>1538</v>
      </c>
      <c r="E76" s="267"/>
      <c r="F76" s="267">
        <v>1</v>
      </c>
      <c r="G76" s="267">
        <v>2012</v>
      </c>
      <c r="H76" s="265" t="s">
        <v>1789</v>
      </c>
      <c r="I76" s="267"/>
      <c r="J76" s="267" t="s">
        <v>1528</v>
      </c>
      <c r="K76" s="267"/>
      <c r="L76" s="267"/>
      <c r="M76" s="272"/>
      <c r="N76" s="272"/>
      <c r="O76" s="266"/>
      <c r="P76" s="266"/>
      <c r="S76">
        <v>1</v>
      </c>
    </row>
    <row r="77" spans="1:19">
      <c r="A77" s="266">
        <v>80</v>
      </c>
      <c r="B77" s="269" t="s">
        <v>1526</v>
      </c>
      <c r="C77" s="267" t="s">
        <v>2299</v>
      </c>
      <c r="D77" s="267" t="s">
        <v>1539</v>
      </c>
      <c r="E77" s="267"/>
      <c r="F77" s="267">
        <v>1</v>
      </c>
      <c r="G77" s="267">
        <v>2012</v>
      </c>
      <c r="H77" s="265" t="s">
        <v>1790</v>
      </c>
      <c r="I77" s="267"/>
      <c r="J77" s="267" t="s">
        <v>1528</v>
      </c>
      <c r="K77" s="267"/>
      <c r="L77" s="267"/>
      <c r="M77" s="272"/>
      <c r="N77" s="272"/>
      <c r="O77" s="266"/>
      <c r="P77" s="266"/>
      <c r="S77">
        <v>1</v>
      </c>
    </row>
    <row r="78" spans="1:19">
      <c r="A78" s="266">
        <v>81</v>
      </c>
      <c r="B78" s="269" t="s">
        <v>1526</v>
      </c>
      <c r="C78" s="267" t="s">
        <v>2299</v>
      </c>
      <c r="D78" s="267" t="s">
        <v>1540</v>
      </c>
      <c r="E78" s="267"/>
      <c r="F78" s="267">
        <v>1</v>
      </c>
      <c r="G78" s="267">
        <v>2010</v>
      </c>
      <c r="H78" s="265" t="s">
        <v>1791</v>
      </c>
      <c r="I78" s="267"/>
      <c r="J78" s="267" t="s">
        <v>1528</v>
      </c>
      <c r="K78" s="267"/>
      <c r="L78" s="267"/>
      <c r="M78" s="272"/>
      <c r="N78" s="272"/>
      <c r="O78" s="266"/>
      <c r="P78" s="266"/>
      <c r="S78">
        <v>1</v>
      </c>
    </row>
    <row r="79" spans="1:19">
      <c r="A79" s="266">
        <v>82</v>
      </c>
      <c r="B79" s="269" t="s">
        <v>1526</v>
      </c>
      <c r="C79" s="267" t="s">
        <v>2299</v>
      </c>
      <c r="D79" s="267" t="s">
        <v>1541</v>
      </c>
      <c r="E79" s="267"/>
      <c r="F79" s="267">
        <v>1</v>
      </c>
      <c r="G79" s="267">
        <v>2010</v>
      </c>
      <c r="H79" s="265" t="s">
        <v>1792</v>
      </c>
      <c r="I79" s="267"/>
      <c r="J79" s="267" t="s">
        <v>1528</v>
      </c>
      <c r="K79" s="267"/>
      <c r="L79" s="267"/>
      <c r="M79" s="272"/>
      <c r="N79" s="272"/>
      <c r="O79" s="266"/>
      <c r="P79" s="266"/>
      <c r="S79">
        <v>1</v>
      </c>
    </row>
    <row r="80" spans="1:19">
      <c r="A80" s="266">
        <v>83</v>
      </c>
      <c r="B80" s="269" t="s">
        <v>1526</v>
      </c>
      <c r="C80" s="267" t="s">
        <v>2299</v>
      </c>
      <c r="D80" s="267" t="s">
        <v>1542</v>
      </c>
      <c r="E80" s="267"/>
      <c r="F80" s="267">
        <v>1</v>
      </c>
      <c r="G80" s="267">
        <v>2008</v>
      </c>
      <c r="H80" s="265" t="s">
        <v>1793</v>
      </c>
      <c r="I80" s="267"/>
      <c r="J80" s="267" t="s">
        <v>1528</v>
      </c>
      <c r="K80" s="267"/>
      <c r="L80" s="267"/>
      <c r="M80" s="272"/>
      <c r="N80" s="272"/>
      <c r="O80" s="266"/>
      <c r="P80" s="266"/>
      <c r="S80">
        <v>1</v>
      </c>
    </row>
    <row r="81" spans="1:19" hidden="1">
      <c r="A81" s="266">
        <v>86</v>
      </c>
      <c r="B81" s="269" t="s">
        <v>1526</v>
      </c>
      <c r="C81" s="267" t="s">
        <v>2486</v>
      </c>
      <c r="D81" s="267" t="s">
        <v>1543</v>
      </c>
      <c r="E81" s="267">
        <v>1</v>
      </c>
      <c r="F81" s="267"/>
      <c r="G81" s="267">
        <v>2012</v>
      </c>
      <c r="H81" s="265" t="s">
        <v>1544</v>
      </c>
      <c r="I81" s="267"/>
      <c r="J81" s="267" t="s">
        <v>1528</v>
      </c>
      <c r="K81" s="267"/>
      <c r="L81" s="267"/>
      <c r="M81" s="272"/>
      <c r="N81" s="272"/>
      <c r="O81" s="266"/>
      <c r="P81" s="266" t="s">
        <v>980</v>
      </c>
      <c r="S81">
        <v>1</v>
      </c>
    </row>
    <row r="82" spans="1:19" hidden="1">
      <c r="A82" s="266">
        <v>88</v>
      </c>
      <c r="B82" s="269" t="s">
        <v>1526</v>
      </c>
      <c r="C82" s="267" t="s">
        <v>2486</v>
      </c>
      <c r="D82" s="267" t="s">
        <v>1545</v>
      </c>
      <c r="E82" s="267">
        <v>1</v>
      </c>
      <c r="F82" s="267"/>
      <c r="G82" s="267">
        <v>2010</v>
      </c>
      <c r="H82" s="265" t="s">
        <v>1794</v>
      </c>
      <c r="I82" s="267"/>
      <c r="J82" s="267" t="s">
        <v>1528</v>
      </c>
      <c r="K82" s="267"/>
      <c r="L82" s="267"/>
      <c r="M82" s="272"/>
      <c r="N82" s="272"/>
      <c r="O82" s="266"/>
      <c r="P82" s="266"/>
      <c r="R82">
        <v>1</v>
      </c>
    </row>
    <row r="83" spans="1:19" hidden="1">
      <c r="A83" s="266">
        <v>89</v>
      </c>
      <c r="B83" s="269" t="s">
        <v>1526</v>
      </c>
      <c r="C83" s="267" t="s">
        <v>2486</v>
      </c>
      <c r="D83" s="267" t="s">
        <v>1546</v>
      </c>
      <c r="E83" s="267"/>
      <c r="F83" s="267">
        <v>1</v>
      </c>
      <c r="G83" s="267">
        <v>2008</v>
      </c>
      <c r="H83" s="265" t="s">
        <v>1547</v>
      </c>
      <c r="I83" s="267"/>
      <c r="J83" s="267" t="s">
        <v>1528</v>
      </c>
      <c r="K83" s="267"/>
      <c r="L83" s="267"/>
      <c r="M83" s="272"/>
      <c r="N83" s="272"/>
      <c r="O83" s="266"/>
      <c r="P83" s="266"/>
      <c r="R83">
        <v>1</v>
      </c>
    </row>
    <row r="84" spans="1:19" hidden="1">
      <c r="A84" s="266">
        <v>90</v>
      </c>
      <c r="B84" s="269" t="s">
        <v>1526</v>
      </c>
      <c r="C84" s="267" t="s">
        <v>2486</v>
      </c>
      <c r="D84" s="267" t="s">
        <v>1548</v>
      </c>
      <c r="E84" s="267"/>
      <c r="F84" s="267">
        <v>1</v>
      </c>
      <c r="G84" s="267">
        <v>2008</v>
      </c>
      <c r="H84" s="265" t="s">
        <v>1795</v>
      </c>
      <c r="I84" s="267"/>
      <c r="J84" s="267" t="s">
        <v>1528</v>
      </c>
      <c r="K84" s="267"/>
      <c r="L84" s="267"/>
      <c r="M84" s="272"/>
      <c r="N84" s="272"/>
      <c r="O84" s="266"/>
      <c r="P84" s="266"/>
      <c r="S84">
        <v>1</v>
      </c>
    </row>
    <row r="85" spans="1:19" hidden="1">
      <c r="A85" s="266">
        <v>92</v>
      </c>
      <c r="B85" s="269" t="s">
        <v>1526</v>
      </c>
      <c r="C85" s="267" t="s">
        <v>2486</v>
      </c>
      <c r="D85" s="267" t="s">
        <v>1541</v>
      </c>
      <c r="E85" s="267"/>
      <c r="F85" s="267">
        <v>1</v>
      </c>
      <c r="G85" s="267">
        <v>2014</v>
      </c>
      <c r="H85" s="265" t="s">
        <v>1796</v>
      </c>
      <c r="I85" s="267"/>
      <c r="J85" s="267" t="s">
        <v>1528</v>
      </c>
      <c r="K85" s="267"/>
      <c r="L85" s="267"/>
      <c r="M85" s="272"/>
      <c r="N85" s="272"/>
      <c r="O85" s="266"/>
      <c r="P85" s="266"/>
      <c r="S85">
        <v>1</v>
      </c>
    </row>
    <row r="86" spans="1:19">
      <c r="A86" s="266">
        <v>94</v>
      </c>
      <c r="B86" s="269" t="s">
        <v>1526</v>
      </c>
      <c r="C86" s="267" t="s">
        <v>2299</v>
      </c>
      <c r="D86" s="267" t="s">
        <v>1549</v>
      </c>
      <c r="E86" s="267">
        <v>2</v>
      </c>
      <c r="F86" s="267">
        <v>1</v>
      </c>
      <c r="G86" s="267">
        <v>2010</v>
      </c>
      <c r="H86" s="265" t="s">
        <v>1797</v>
      </c>
      <c r="I86" s="267"/>
      <c r="J86" s="267" t="s">
        <v>1528</v>
      </c>
      <c r="K86" s="267"/>
      <c r="L86" s="267"/>
      <c r="M86" s="272"/>
      <c r="N86" s="272"/>
      <c r="O86" s="266"/>
      <c r="P86" s="266"/>
      <c r="S86">
        <v>1</v>
      </c>
    </row>
    <row r="87" spans="1:19" hidden="1">
      <c r="A87" s="266">
        <v>95</v>
      </c>
      <c r="B87" s="269" t="s">
        <v>1526</v>
      </c>
      <c r="C87" s="267" t="s">
        <v>1261</v>
      </c>
      <c r="D87" s="267" t="s">
        <v>1550</v>
      </c>
      <c r="E87" s="267"/>
      <c r="F87" s="267">
        <v>1</v>
      </c>
      <c r="G87" s="267">
        <v>2016</v>
      </c>
      <c r="H87" s="265" t="s">
        <v>1551</v>
      </c>
      <c r="I87" s="267"/>
      <c r="J87" s="267" t="s">
        <v>1528</v>
      </c>
      <c r="K87" s="267"/>
      <c r="L87" s="267"/>
      <c r="M87" s="272"/>
      <c r="N87" s="272"/>
      <c r="O87" s="266"/>
      <c r="P87" s="266"/>
      <c r="S87">
        <v>1</v>
      </c>
    </row>
    <row r="88" spans="1:19" hidden="1">
      <c r="A88" s="266">
        <v>96</v>
      </c>
      <c r="B88" s="269" t="s">
        <v>1526</v>
      </c>
      <c r="C88" s="267" t="s">
        <v>1261</v>
      </c>
      <c r="D88" s="267" t="s">
        <v>1552</v>
      </c>
      <c r="E88" s="267"/>
      <c r="F88" s="267">
        <v>1</v>
      </c>
      <c r="G88" s="267">
        <v>2016</v>
      </c>
      <c r="H88" s="265" t="s">
        <v>1798</v>
      </c>
      <c r="I88" s="267"/>
      <c r="J88" s="267" t="s">
        <v>1528</v>
      </c>
      <c r="K88" s="267"/>
      <c r="L88" s="267"/>
      <c r="M88" s="272"/>
      <c r="N88" s="272"/>
      <c r="O88" s="266"/>
      <c r="P88" s="266"/>
      <c r="S88">
        <v>1</v>
      </c>
    </row>
    <row r="89" spans="1:19" hidden="1">
      <c r="A89" s="266">
        <v>97</v>
      </c>
      <c r="B89" s="269" t="s">
        <v>1526</v>
      </c>
      <c r="C89" s="267" t="s">
        <v>1261</v>
      </c>
      <c r="D89" s="267" t="s">
        <v>1553</v>
      </c>
      <c r="E89" s="267">
        <v>1</v>
      </c>
      <c r="F89" s="267"/>
      <c r="G89" s="267">
        <v>2014</v>
      </c>
      <c r="H89" s="265" t="s">
        <v>1799</v>
      </c>
      <c r="I89" s="267"/>
      <c r="J89" s="267" t="s">
        <v>1528</v>
      </c>
      <c r="K89" s="267"/>
      <c r="L89" s="267"/>
      <c r="M89" s="272"/>
      <c r="N89" s="272"/>
      <c r="O89" s="266"/>
      <c r="P89" s="266"/>
      <c r="S89">
        <v>1</v>
      </c>
    </row>
    <row r="90" spans="1:19" hidden="1">
      <c r="A90" s="266">
        <v>98</v>
      </c>
      <c r="B90" s="269" t="s">
        <v>1526</v>
      </c>
      <c r="C90" s="267" t="s">
        <v>1261</v>
      </c>
      <c r="D90" s="267" t="s">
        <v>1554</v>
      </c>
      <c r="E90" s="267"/>
      <c r="F90" s="267">
        <v>1</v>
      </c>
      <c r="G90" s="267">
        <v>2014</v>
      </c>
      <c r="H90" s="265" t="s">
        <v>1555</v>
      </c>
      <c r="I90" s="267"/>
      <c r="J90" s="267" t="s">
        <v>1528</v>
      </c>
      <c r="K90" s="267"/>
      <c r="L90" s="267"/>
      <c r="M90" s="272"/>
      <c r="N90" s="272"/>
      <c r="O90" s="266"/>
      <c r="P90" s="266"/>
      <c r="S90">
        <v>1</v>
      </c>
    </row>
    <row r="91" spans="1:19" hidden="1">
      <c r="A91" s="266">
        <v>99</v>
      </c>
      <c r="B91" s="269" t="s">
        <v>1526</v>
      </c>
      <c r="C91" s="267" t="s">
        <v>1261</v>
      </c>
      <c r="D91" s="267" t="s">
        <v>1556</v>
      </c>
      <c r="E91" s="267"/>
      <c r="F91" s="267">
        <v>1</v>
      </c>
      <c r="G91" s="267">
        <v>2014</v>
      </c>
      <c r="H91" s="265" t="s">
        <v>1800</v>
      </c>
      <c r="I91" s="267"/>
      <c r="J91" s="267" t="s">
        <v>1528</v>
      </c>
      <c r="K91" s="267"/>
      <c r="L91" s="267"/>
      <c r="M91" s="272"/>
      <c r="N91" s="272"/>
      <c r="O91" s="266"/>
      <c r="P91" s="266"/>
      <c r="S91">
        <v>1</v>
      </c>
    </row>
    <row r="92" spans="1:19" hidden="1">
      <c r="A92" s="266">
        <v>100</v>
      </c>
      <c r="B92" s="269" t="s">
        <v>1526</v>
      </c>
      <c r="C92" s="267" t="s">
        <v>1261</v>
      </c>
      <c r="D92" s="267" t="s">
        <v>1557</v>
      </c>
      <c r="E92" s="267"/>
      <c r="F92" s="267">
        <v>1</v>
      </c>
      <c r="G92" s="267">
        <v>2012</v>
      </c>
      <c r="H92" s="265" t="s">
        <v>1801</v>
      </c>
      <c r="I92" s="267"/>
      <c r="J92" s="267" t="s">
        <v>1528</v>
      </c>
      <c r="K92" s="267"/>
      <c r="L92" s="267"/>
      <c r="M92" s="272"/>
      <c r="N92" s="272"/>
      <c r="O92" s="266"/>
      <c r="P92" s="266"/>
      <c r="S92">
        <v>1</v>
      </c>
    </row>
    <row r="93" spans="1:19" hidden="1">
      <c r="A93" s="266">
        <v>101</v>
      </c>
      <c r="B93" s="269" t="s">
        <v>1526</v>
      </c>
      <c r="C93" s="267" t="s">
        <v>1261</v>
      </c>
      <c r="D93" s="267" t="s">
        <v>1531</v>
      </c>
      <c r="E93" s="267">
        <v>1</v>
      </c>
      <c r="F93" s="267"/>
      <c r="G93" s="267">
        <v>2010</v>
      </c>
      <c r="H93" s="265" t="s">
        <v>1532</v>
      </c>
      <c r="I93" s="267"/>
      <c r="J93" s="267" t="s">
        <v>1528</v>
      </c>
      <c r="K93" s="267"/>
      <c r="L93" s="267"/>
      <c r="M93" s="272"/>
      <c r="N93" s="272"/>
      <c r="O93" s="266"/>
      <c r="P93" s="266"/>
      <c r="S93">
        <v>1</v>
      </c>
    </row>
    <row r="94" spans="1:19" hidden="1">
      <c r="A94" s="266">
        <v>102</v>
      </c>
      <c r="B94" s="269" t="s">
        <v>1526</v>
      </c>
      <c r="C94" s="267" t="s">
        <v>1261</v>
      </c>
      <c r="D94" s="267" t="s">
        <v>1558</v>
      </c>
      <c r="E94" s="267"/>
      <c r="F94" s="267">
        <v>1</v>
      </c>
      <c r="G94" s="267">
        <v>2010</v>
      </c>
      <c r="H94" s="265" t="s">
        <v>1802</v>
      </c>
      <c r="I94" s="267"/>
      <c r="J94" s="267" t="s">
        <v>1528</v>
      </c>
      <c r="K94" s="267"/>
      <c r="L94" s="267"/>
      <c r="M94" s="272"/>
      <c r="N94" s="272"/>
      <c r="O94" s="266"/>
      <c r="P94" s="266"/>
      <c r="S94">
        <v>1</v>
      </c>
    </row>
    <row r="95" spans="1:19" hidden="1">
      <c r="A95" s="266">
        <v>104</v>
      </c>
      <c r="B95" s="269" t="s">
        <v>1526</v>
      </c>
      <c r="C95" s="267" t="s">
        <v>1261</v>
      </c>
      <c r="D95" s="267" t="s">
        <v>1559</v>
      </c>
      <c r="E95" s="267"/>
      <c r="F95" s="267">
        <v>1</v>
      </c>
      <c r="G95" s="267">
        <v>2010</v>
      </c>
      <c r="H95" s="265" t="s">
        <v>1803</v>
      </c>
      <c r="I95" s="267"/>
      <c r="J95" s="267" t="s">
        <v>1528</v>
      </c>
      <c r="K95" s="267"/>
      <c r="L95" s="267"/>
      <c r="M95" s="272"/>
      <c r="N95" s="272"/>
      <c r="O95" s="266"/>
      <c r="P95" s="266"/>
      <c r="S95">
        <v>1</v>
      </c>
    </row>
    <row r="96" spans="1:19" hidden="1">
      <c r="A96" s="266">
        <v>105</v>
      </c>
      <c r="B96" s="269" t="s">
        <v>1526</v>
      </c>
      <c r="C96" s="267" t="s">
        <v>1261</v>
      </c>
      <c r="D96" s="267" t="s">
        <v>1560</v>
      </c>
      <c r="E96" s="267">
        <v>1</v>
      </c>
      <c r="F96" s="267"/>
      <c r="G96" s="267">
        <v>2010</v>
      </c>
      <c r="H96" s="265" t="s">
        <v>1804</v>
      </c>
      <c r="I96" s="267"/>
      <c r="J96" s="267" t="s">
        <v>1528</v>
      </c>
      <c r="K96" s="267"/>
      <c r="L96" s="267"/>
      <c r="M96" s="272"/>
      <c r="N96" s="272"/>
      <c r="O96" s="266"/>
      <c r="P96" s="266"/>
      <c r="S96">
        <v>1</v>
      </c>
    </row>
    <row r="97" spans="1:19" s="22" customFormat="1" hidden="1">
      <c r="A97" s="266">
        <v>106</v>
      </c>
      <c r="B97" s="269" t="s">
        <v>1526</v>
      </c>
      <c r="C97" s="267" t="s">
        <v>1261</v>
      </c>
      <c r="D97" s="267" t="s">
        <v>1561</v>
      </c>
      <c r="E97" s="267"/>
      <c r="F97" s="267">
        <v>1</v>
      </c>
      <c r="G97" s="267">
        <v>2010</v>
      </c>
      <c r="H97" s="265" t="s">
        <v>1805</v>
      </c>
      <c r="I97" s="267"/>
      <c r="J97" s="267" t="s">
        <v>1528</v>
      </c>
      <c r="K97" s="267"/>
      <c r="L97" s="267"/>
      <c r="M97" s="272"/>
      <c r="N97" s="272"/>
      <c r="O97" s="266"/>
      <c r="P97" s="266"/>
      <c r="S97" s="22">
        <v>1</v>
      </c>
    </row>
    <row r="98" spans="1:19" hidden="1">
      <c r="A98" s="266">
        <v>107</v>
      </c>
      <c r="B98" s="269" t="s">
        <v>1526</v>
      </c>
      <c r="C98" s="267" t="s">
        <v>1261</v>
      </c>
      <c r="D98" s="267" t="s">
        <v>1562</v>
      </c>
      <c r="E98" s="267"/>
      <c r="F98" s="267">
        <v>1</v>
      </c>
      <c r="G98" s="267">
        <v>2010</v>
      </c>
      <c r="H98" s="265" t="s">
        <v>1563</v>
      </c>
      <c r="I98" s="267"/>
      <c r="J98" s="267" t="s">
        <v>1528</v>
      </c>
      <c r="K98" s="267"/>
      <c r="L98" s="267"/>
      <c r="M98" s="272"/>
      <c r="N98" s="272"/>
      <c r="O98" s="266"/>
      <c r="P98" s="266"/>
      <c r="S98" s="22">
        <v>1</v>
      </c>
    </row>
    <row r="99" spans="1:19" hidden="1">
      <c r="A99" s="266">
        <v>108</v>
      </c>
      <c r="B99" s="269" t="s">
        <v>1526</v>
      </c>
      <c r="C99" s="267" t="s">
        <v>1261</v>
      </c>
      <c r="D99" s="267" t="s">
        <v>1564</v>
      </c>
      <c r="E99" s="267"/>
      <c r="F99" s="267">
        <v>1</v>
      </c>
      <c r="G99" s="267">
        <v>2010</v>
      </c>
      <c r="H99" s="265" t="s">
        <v>1806</v>
      </c>
      <c r="I99" s="267"/>
      <c r="J99" s="267" t="s">
        <v>1528</v>
      </c>
      <c r="K99" s="267"/>
      <c r="L99" s="267"/>
      <c r="M99" s="272"/>
      <c r="N99" s="272"/>
      <c r="O99" s="266"/>
      <c r="P99" s="266"/>
      <c r="S99" s="22">
        <v>1</v>
      </c>
    </row>
    <row r="100" spans="1:19" hidden="1">
      <c r="A100" s="266">
        <v>109</v>
      </c>
      <c r="B100" s="269" t="s">
        <v>1526</v>
      </c>
      <c r="C100" s="267" t="s">
        <v>1261</v>
      </c>
      <c r="D100" s="267" t="s">
        <v>1565</v>
      </c>
      <c r="E100" s="267">
        <v>1</v>
      </c>
      <c r="F100" s="267"/>
      <c r="G100" s="267">
        <v>2010</v>
      </c>
      <c r="H100" s="265" t="s">
        <v>1807</v>
      </c>
      <c r="I100" s="267"/>
      <c r="J100" s="267" t="s">
        <v>1528</v>
      </c>
      <c r="K100" s="267"/>
      <c r="L100" s="267"/>
      <c r="M100" s="272"/>
      <c r="N100" s="272"/>
      <c r="O100" s="266"/>
      <c r="P100" s="266"/>
      <c r="S100" s="22">
        <v>1</v>
      </c>
    </row>
    <row r="101" spans="1:19" hidden="1">
      <c r="A101" s="266">
        <v>111</v>
      </c>
      <c r="B101" s="269" t="s">
        <v>1526</v>
      </c>
      <c r="C101" s="267" t="s">
        <v>1261</v>
      </c>
      <c r="D101" s="267" t="s">
        <v>1566</v>
      </c>
      <c r="E101" s="267">
        <v>1</v>
      </c>
      <c r="F101" s="267"/>
      <c r="G101" s="267">
        <v>2010</v>
      </c>
      <c r="H101" s="265" t="s">
        <v>1808</v>
      </c>
      <c r="I101" s="267"/>
      <c r="J101" s="267" t="s">
        <v>1528</v>
      </c>
      <c r="K101" s="267"/>
      <c r="L101" s="267"/>
      <c r="M101" s="272"/>
      <c r="N101" s="272"/>
      <c r="O101" s="266"/>
      <c r="P101" s="266"/>
      <c r="S101" s="22">
        <v>1</v>
      </c>
    </row>
    <row r="102" spans="1:19" hidden="1">
      <c r="A102" s="266">
        <v>112</v>
      </c>
      <c r="B102" s="269" t="s">
        <v>1526</v>
      </c>
      <c r="C102" s="267" t="s">
        <v>1261</v>
      </c>
      <c r="D102" s="267" t="s">
        <v>1567</v>
      </c>
      <c r="E102" s="267">
        <v>1</v>
      </c>
      <c r="F102" s="267"/>
      <c r="G102" s="267">
        <v>2010</v>
      </c>
      <c r="H102" s="265" t="s">
        <v>1809</v>
      </c>
      <c r="I102" s="267"/>
      <c r="J102" s="267" t="s">
        <v>1528</v>
      </c>
      <c r="K102" s="267"/>
      <c r="L102" s="267"/>
      <c r="M102" s="272"/>
      <c r="N102" s="272"/>
      <c r="O102" s="266"/>
      <c r="P102" s="266"/>
      <c r="S102" s="22">
        <v>1</v>
      </c>
    </row>
    <row r="103" spans="1:19" hidden="1">
      <c r="A103" s="266">
        <v>113</v>
      </c>
      <c r="B103" s="269" t="s">
        <v>1526</v>
      </c>
      <c r="C103" s="267" t="s">
        <v>1261</v>
      </c>
      <c r="D103" s="267" t="s">
        <v>1568</v>
      </c>
      <c r="E103" s="267">
        <v>1</v>
      </c>
      <c r="F103" s="267"/>
      <c r="G103" s="267">
        <v>2010</v>
      </c>
      <c r="H103" s="265" t="s">
        <v>1569</v>
      </c>
      <c r="I103" s="267"/>
      <c r="J103" s="267" t="s">
        <v>1528</v>
      </c>
      <c r="K103" s="267"/>
      <c r="L103" s="267"/>
      <c r="M103" s="272"/>
      <c r="N103" s="272"/>
      <c r="O103" s="266"/>
      <c r="P103" s="266"/>
      <c r="S103" s="22">
        <v>1</v>
      </c>
    </row>
    <row r="104" spans="1:19" hidden="1">
      <c r="A104" s="266">
        <v>114</v>
      </c>
      <c r="B104" s="269" t="s">
        <v>1526</v>
      </c>
      <c r="C104" s="267" t="s">
        <v>1261</v>
      </c>
      <c r="D104" s="267" t="s">
        <v>1570</v>
      </c>
      <c r="E104" s="267">
        <v>1</v>
      </c>
      <c r="F104" s="267"/>
      <c r="G104" s="267">
        <v>2010</v>
      </c>
      <c r="H104" s="265" t="s">
        <v>1571</v>
      </c>
      <c r="I104" s="267"/>
      <c r="J104" s="267" t="s">
        <v>1528</v>
      </c>
      <c r="K104" s="267"/>
      <c r="L104" s="267"/>
      <c r="M104" s="272"/>
      <c r="N104" s="272"/>
      <c r="O104" s="266"/>
      <c r="P104" s="266"/>
      <c r="S104" s="22">
        <v>1</v>
      </c>
    </row>
    <row r="105" spans="1:19" hidden="1">
      <c r="A105" s="266">
        <v>115</v>
      </c>
      <c r="B105" s="269" t="s">
        <v>1526</v>
      </c>
      <c r="C105" s="267" t="s">
        <v>1261</v>
      </c>
      <c r="D105" s="267" t="s">
        <v>1572</v>
      </c>
      <c r="E105" s="267">
        <v>1</v>
      </c>
      <c r="F105" s="267"/>
      <c r="G105" s="267">
        <v>2010</v>
      </c>
      <c r="H105" s="265" t="s">
        <v>1810</v>
      </c>
      <c r="I105" s="267"/>
      <c r="J105" s="267" t="s">
        <v>1528</v>
      </c>
      <c r="K105" s="267"/>
      <c r="L105" s="267"/>
      <c r="M105" s="272"/>
      <c r="N105" s="272"/>
      <c r="O105" s="266"/>
      <c r="P105" s="266"/>
      <c r="S105" s="22">
        <v>1</v>
      </c>
    </row>
    <row r="106" spans="1:19" hidden="1">
      <c r="A106" s="266">
        <v>116</v>
      </c>
      <c r="B106" s="269" t="s">
        <v>1526</v>
      </c>
      <c r="C106" s="267" t="s">
        <v>1261</v>
      </c>
      <c r="D106" s="267" t="s">
        <v>1573</v>
      </c>
      <c r="E106" s="267"/>
      <c r="F106" s="267">
        <v>1</v>
      </c>
      <c r="G106" s="267">
        <v>2008</v>
      </c>
      <c r="H106" s="265" t="s">
        <v>1811</v>
      </c>
      <c r="I106" s="267"/>
      <c r="J106" s="267" t="s">
        <v>1528</v>
      </c>
      <c r="K106" s="267"/>
      <c r="L106" s="267"/>
      <c r="M106" s="272"/>
      <c r="N106" s="272"/>
      <c r="O106" s="266"/>
      <c r="P106" s="266"/>
      <c r="S106" s="22">
        <v>1</v>
      </c>
    </row>
    <row r="107" spans="1:19" hidden="1">
      <c r="A107" s="266">
        <v>117</v>
      </c>
      <c r="B107" s="269" t="s">
        <v>1526</v>
      </c>
      <c r="C107" s="267" t="s">
        <v>1261</v>
      </c>
      <c r="D107" s="267" t="s">
        <v>1574</v>
      </c>
      <c r="E107" s="267">
        <v>1</v>
      </c>
      <c r="F107" s="267"/>
      <c r="G107" s="267">
        <v>2008</v>
      </c>
      <c r="H107" s="265" t="s">
        <v>1575</v>
      </c>
      <c r="I107" s="267"/>
      <c r="J107" s="267" t="s">
        <v>1528</v>
      </c>
      <c r="K107" s="267"/>
      <c r="L107" s="267"/>
      <c r="M107" s="272"/>
      <c r="N107" s="272"/>
      <c r="O107" s="266"/>
      <c r="P107" s="266"/>
      <c r="S107" s="22">
        <v>1</v>
      </c>
    </row>
    <row r="108" spans="1:19" hidden="1">
      <c r="A108" s="266">
        <v>118</v>
      </c>
      <c r="B108" s="269" t="s">
        <v>1526</v>
      </c>
      <c r="C108" s="267" t="s">
        <v>1261</v>
      </c>
      <c r="D108" s="267" t="s">
        <v>1576</v>
      </c>
      <c r="E108" s="267"/>
      <c r="F108" s="267">
        <v>1</v>
      </c>
      <c r="G108" s="267">
        <v>2008</v>
      </c>
      <c r="H108" s="265" t="s">
        <v>1577</v>
      </c>
      <c r="I108" s="267"/>
      <c r="J108" s="267" t="s">
        <v>1528</v>
      </c>
      <c r="K108" s="267"/>
      <c r="L108" s="267"/>
      <c r="M108" s="272"/>
      <c r="N108" s="272"/>
      <c r="O108" s="266"/>
      <c r="P108" s="266"/>
      <c r="S108" s="22">
        <v>1</v>
      </c>
    </row>
    <row r="109" spans="1:19" hidden="1">
      <c r="A109" s="266">
        <v>119</v>
      </c>
      <c r="B109" s="269" t="s">
        <v>1526</v>
      </c>
      <c r="C109" s="267" t="s">
        <v>1261</v>
      </c>
      <c r="D109" s="267" t="s">
        <v>1578</v>
      </c>
      <c r="E109" s="267">
        <v>1</v>
      </c>
      <c r="F109" s="267"/>
      <c r="G109" s="267">
        <v>2008</v>
      </c>
      <c r="H109" s="265" t="s">
        <v>1812</v>
      </c>
      <c r="I109" s="267"/>
      <c r="J109" s="267" t="s">
        <v>1528</v>
      </c>
      <c r="K109" s="267"/>
      <c r="L109" s="267"/>
      <c r="M109" s="272"/>
      <c r="N109" s="272"/>
      <c r="O109" s="266"/>
      <c r="P109" s="266"/>
      <c r="S109" s="22">
        <v>1</v>
      </c>
    </row>
    <row r="110" spans="1:19" hidden="1">
      <c r="A110" s="266">
        <v>120</v>
      </c>
      <c r="B110" s="269" t="s">
        <v>1526</v>
      </c>
      <c r="C110" s="267" t="s">
        <v>1261</v>
      </c>
      <c r="D110" s="267" t="s">
        <v>1579</v>
      </c>
      <c r="E110" s="267"/>
      <c r="F110" s="267">
        <v>1</v>
      </c>
      <c r="G110" s="267">
        <v>2008</v>
      </c>
      <c r="H110" s="265" t="s">
        <v>1813</v>
      </c>
      <c r="I110" s="267"/>
      <c r="J110" s="267" t="s">
        <v>1528</v>
      </c>
      <c r="K110" s="267"/>
      <c r="L110" s="267"/>
      <c r="M110" s="272"/>
      <c r="N110" s="272"/>
      <c r="O110" s="266"/>
      <c r="P110" s="266"/>
      <c r="S110" s="22">
        <v>1</v>
      </c>
    </row>
    <row r="111" spans="1:19" hidden="1">
      <c r="A111" s="266">
        <v>121</v>
      </c>
      <c r="B111" s="269" t="s">
        <v>1526</v>
      </c>
      <c r="C111" s="267" t="s">
        <v>1261</v>
      </c>
      <c r="D111" s="267" t="s">
        <v>1580</v>
      </c>
      <c r="E111" s="267"/>
      <c r="F111" s="267">
        <v>1</v>
      </c>
      <c r="G111" s="267">
        <v>2008</v>
      </c>
      <c r="H111" s="265" t="s">
        <v>1581</v>
      </c>
      <c r="I111" s="267"/>
      <c r="J111" s="267" t="s">
        <v>1528</v>
      </c>
      <c r="K111" s="267"/>
      <c r="L111" s="267"/>
      <c r="M111" s="272"/>
      <c r="N111" s="272"/>
      <c r="O111" s="266"/>
      <c r="P111" s="266"/>
      <c r="S111" s="22">
        <v>1</v>
      </c>
    </row>
    <row r="112" spans="1:19" hidden="1">
      <c r="A112" s="266">
        <v>122</v>
      </c>
      <c r="B112" s="269" t="s">
        <v>1526</v>
      </c>
      <c r="C112" s="267" t="s">
        <v>1261</v>
      </c>
      <c r="D112" s="267" t="s">
        <v>1558</v>
      </c>
      <c r="E112" s="267"/>
      <c r="F112" s="267">
        <v>1</v>
      </c>
      <c r="G112" s="267">
        <v>2006</v>
      </c>
      <c r="H112" s="265" t="s">
        <v>1814</v>
      </c>
      <c r="I112" s="267"/>
      <c r="J112" s="267" t="s">
        <v>1528</v>
      </c>
      <c r="K112" s="267"/>
      <c r="L112" s="267"/>
      <c r="M112" s="272"/>
      <c r="N112" s="272"/>
      <c r="O112" s="266"/>
      <c r="P112" s="266"/>
      <c r="S112" s="22">
        <v>1</v>
      </c>
    </row>
    <row r="113" spans="1:19" hidden="1">
      <c r="A113" s="266">
        <v>123</v>
      </c>
      <c r="B113" s="269" t="s">
        <v>1526</v>
      </c>
      <c r="C113" s="267" t="s">
        <v>1261</v>
      </c>
      <c r="D113" s="267" t="s">
        <v>1582</v>
      </c>
      <c r="E113" s="267">
        <v>1</v>
      </c>
      <c r="F113" s="267"/>
      <c r="G113" s="267">
        <v>2006</v>
      </c>
      <c r="H113" s="265" t="s">
        <v>1815</v>
      </c>
      <c r="I113" s="267"/>
      <c r="J113" s="267" t="s">
        <v>1528</v>
      </c>
      <c r="K113" s="267"/>
      <c r="L113" s="267"/>
      <c r="M113" s="272"/>
      <c r="N113" s="272"/>
      <c r="O113" s="266"/>
      <c r="P113" s="266"/>
      <c r="S113" s="22">
        <v>1</v>
      </c>
    </row>
    <row r="114" spans="1:19" hidden="1">
      <c r="A114" s="266">
        <v>124</v>
      </c>
      <c r="B114" s="269" t="s">
        <v>1526</v>
      </c>
      <c r="C114" s="267" t="s">
        <v>1261</v>
      </c>
      <c r="D114" s="267" t="s">
        <v>1583</v>
      </c>
      <c r="E114" s="267">
        <v>1</v>
      </c>
      <c r="F114" s="267"/>
      <c r="G114" s="267">
        <v>2006</v>
      </c>
      <c r="H114" s="265" t="s">
        <v>1816</v>
      </c>
      <c r="I114" s="267"/>
      <c r="J114" s="267" t="s">
        <v>1528</v>
      </c>
      <c r="K114" s="267"/>
      <c r="L114" s="267"/>
      <c r="M114" s="272"/>
      <c r="N114" s="272"/>
      <c r="O114" s="266"/>
      <c r="P114" s="266"/>
      <c r="S114" s="22">
        <v>1</v>
      </c>
    </row>
    <row r="115" spans="1:19" hidden="1">
      <c r="A115" s="266">
        <v>125</v>
      </c>
      <c r="B115" s="269" t="s">
        <v>1526</v>
      </c>
      <c r="C115" s="267" t="s">
        <v>1261</v>
      </c>
      <c r="D115" s="267" t="s">
        <v>1584</v>
      </c>
      <c r="E115" s="267"/>
      <c r="F115" s="267">
        <v>1</v>
      </c>
      <c r="G115" s="267">
        <v>2005</v>
      </c>
      <c r="H115" s="265" t="s">
        <v>1585</v>
      </c>
      <c r="I115" s="267"/>
      <c r="J115" s="267" t="s">
        <v>1528</v>
      </c>
      <c r="K115" s="267"/>
      <c r="L115" s="267"/>
      <c r="M115" s="272"/>
      <c r="N115" s="272"/>
      <c r="O115" s="266"/>
      <c r="P115" s="266"/>
      <c r="S115" s="22">
        <v>1</v>
      </c>
    </row>
    <row r="116" spans="1:19" hidden="1">
      <c r="A116" s="266">
        <v>126</v>
      </c>
      <c r="B116" s="269" t="s">
        <v>1526</v>
      </c>
      <c r="C116" s="267" t="s">
        <v>1261</v>
      </c>
      <c r="D116" s="267" t="s">
        <v>1586</v>
      </c>
      <c r="E116" s="267"/>
      <c r="F116" s="267">
        <v>1</v>
      </c>
      <c r="G116" s="267">
        <v>2004</v>
      </c>
      <c r="H116" s="265" t="s">
        <v>1587</v>
      </c>
      <c r="I116" s="267"/>
      <c r="J116" s="267" t="s">
        <v>1528</v>
      </c>
      <c r="K116" s="267"/>
      <c r="L116" s="267"/>
      <c r="M116" s="272"/>
      <c r="N116" s="272"/>
      <c r="O116" s="266"/>
      <c r="P116" s="266"/>
      <c r="S116" s="22">
        <v>1</v>
      </c>
    </row>
    <row r="117" spans="1:19" hidden="1">
      <c r="A117" s="266">
        <v>127</v>
      </c>
      <c r="B117" s="269" t="s">
        <v>1526</v>
      </c>
      <c r="C117" s="267" t="s">
        <v>1261</v>
      </c>
      <c r="D117" s="267" t="s">
        <v>1588</v>
      </c>
      <c r="E117" s="267">
        <v>1</v>
      </c>
      <c r="F117" s="267"/>
      <c r="G117" s="267">
        <v>2004</v>
      </c>
      <c r="H117" s="265" t="s">
        <v>1817</v>
      </c>
      <c r="I117" s="267"/>
      <c r="J117" s="267" t="s">
        <v>1528</v>
      </c>
      <c r="K117" s="267"/>
      <c r="L117" s="267"/>
      <c r="M117" s="272"/>
      <c r="N117" s="272"/>
      <c r="O117" s="266"/>
      <c r="P117" s="266"/>
      <c r="S117" s="22">
        <v>1</v>
      </c>
    </row>
    <row r="118" spans="1:19" hidden="1">
      <c r="A118" s="266">
        <v>128</v>
      </c>
      <c r="B118" s="269" t="s">
        <v>1526</v>
      </c>
      <c r="C118" s="267" t="s">
        <v>1261</v>
      </c>
      <c r="D118" s="267" t="s">
        <v>1589</v>
      </c>
      <c r="E118" s="267">
        <v>1</v>
      </c>
      <c r="F118" s="267"/>
      <c r="G118" s="267">
        <v>2004</v>
      </c>
      <c r="H118" s="265" t="s">
        <v>1590</v>
      </c>
      <c r="I118" s="267"/>
      <c r="J118" s="267" t="s">
        <v>1528</v>
      </c>
      <c r="K118" s="267"/>
      <c r="L118" s="267"/>
      <c r="M118" s="272"/>
      <c r="N118" s="272"/>
      <c r="O118" s="266"/>
      <c r="P118" s="266"/>
      <c r="S118" s="22">
        <v>1</v>
      </c>
    </row>
    <row r="119" spans="1:19" hidden="1">
      <c r="A119" s="266">
        <v>129</v>
      </c>
      <c r="B119" s="269" t="s">
        <v>1526</v>
      </c>
      <c r="C119" s="267" t="s">
        <v>1261</v>
      </c>
      <c r="D119" s="267" t="s">
        <v>1591</v>
      </c>
      <c r="E119" s="267">
        <v>1</v>
      </c>
      <c r="F119" s="267"/>
      <c r="G119" s="267">
        <v>2002</v>
      </c>
      <c r="H119" s="265" t="s">
        <v>1592</v>
      </c>
      <c r="I119" s="267"/>
      <c r="J119" s="267" t="s">
        <v>1528</v>
      </c>
      <c r="K119" s="267"/>
      <c r="L119" s="267"/>
      <c r="M119" s="272"/>
      <c r="N119" s="272"/>
      <c r="O119" s="266"/>
      <c r="P119" s="266"/>
      <c r="S119" s="22">
        <v>1</v>
      </c>
    </row>
    <row r="120" spans="1:19" hidden="1">
      <c r="A120" s="266">
        <v>130</v>
      </c>
      <c r="B120" s="269" t="s">
        <v>1526</v>
      </c>
      <c r="C120" s="267" t="s">
        <v>1261</v>
      </c>
      <c r="D120" s="267" t="s">
        <v>1593</v>
      </c>
      <c r="E120" s="267">
        <v>1</v>
      </c>
      <c r="F120" s="267"/>
      <c r="G120" s="267">
        <v>2000</v>
      </c>
      <c r="H120" s="265" t="s">
        <v>1818</v>
      </c>
      <c r="I120" s="267"/>
      <c r="J120" s="267" t="s">
        <v>1528</v>
      </c>
      <c r="K120" s="267"/>
      <c r="L120" s="267"/>
      <c r="M120" s="272"/>
      <c r="N120" s="272"/>
      <c r="O120" s="266"/>
      <c r="P120" s="266"/>
      <c r="S120" s="22">
        <v>1</v>
      </c>
    </row>
    <row r="121" spans="1:19" hidden="1">
      <c r="A121" s="266">
        <v>131</v>
      </c>
      <c r="B121" s="269" t="s">
        <v>1526</v>
      </c>
      <c r="C121" s="267" t="s">
        <v>1261</v>
      </c>
      <c r="D121" s="267" t="s">
        <v>1594</v>
      </c>
      <c r="E121" s="267">
        <v>1</v>
      </c>
      <c r="F121" s="267"/>
      <c r="G121" s="267">
        <v>2000</v>
      </c>
      <c r="H121" s="265" t="s">
        <v>1819</v>
      </c>
      <c r="I121" s="267"/>
      <c r="J121" s="267" t="s">
        <v>1528</v>
      </c>
      <c r="K121" s="267"/>
      <c r="L121" s="267"/>
      <c r="M121" s="272"/>
      <c r="N121" s="272"/>
      <c r="O121" s="266"/>
      <c r="P121" s="266"/>
      <c r="S121" s="22">
        <v>1</v>
      </c>
    </row>
    <row r="122" spans="1:19" hidden="1">
      <c r="A122" s="266">
        <v>132</v>
      </c>
      <c r="B122" s="269" t="s">
        <v>1526</v>
      </c>
      <c r="C122" s="267" t="s">
        <v>1261</v>
      </c>
      <c r="D122" s="267" t="s">
        <v>1595</v>
      </c>
      <c r="E122" s="267">
        <v>1</v>
      </c>
      <c r="F122" s="267"/>
      <c r="G122" s="267">
        <v>2000</v>
      </c>
      <c r="H122" s="265" t="s">
        <v>1820</v>
      </c>
      <c r="I122" s="267"/>
      <c r="J122" s="267" t="s">
        <v>1528</v>
      </c>
      <c r="K122" s="267"/>
      <c r="L122" s="267"/>
      <c r="M122" s="272"/>
      <c r="N122" s="272"/>
      <c r="O122" s="266"/>
      <c r="P122" s="266"/>
      <c r="S122" s="22">
        <v>1</v>
      </c>
    </row>
    <row r="123" spans="1:19" hidden="1">
      <c r="A123" s="266">
        <v>133</v>
      </c>
      <c r="B123" s="269" t="s">
        <v>1526</v>
      </c>
      <c r="C123" s="267" t="s">
        <v>1261</v>
      </c>
      <c r="D123" s="267" t="s">
        <v>1596</v>
      </c>
      <c r="E123" s="267">
        <v>1</v>
      </c>
      <c r="F123" s="267"/>
      <c r="G123" s="267">
        <v>1999</v>
      </c>
      <c r="H123" s="265" t="s">
        <v>1821</v>
      </c>
      <c r="I123" s="267"/>
      <c r="J123" s="267" t="s">
        <v>1528</v>
      </c>
      <c r="K123" s="267"/>
      <c r="L123" s="267"/>
      <c r="M123" s="272"/>
      <c r="N123" s="272"/>
      <c r="O123" s="266"/>
      <c r="P123" s="266"/>
      <c r="S123" s="22">
        <v>1</v>
      </c>
    </row>
    <row r="124" spans="1:19" hidden="1">
      <c r="A124" s="266">
        <v>134</v>
      </c>
      <c r="B124" s="269" t="s">
        <v>1526</v>
      </c>
      <c r="C124" s="267" t="s">
        <v>1261</v>
      </c>
      <c r="D124" s="267" t="s">
        <v>1597</v>
      </c>
      <c r="E124" s="267">
        <v>1</v>
      </c>
      <c r="F124" s="267"/>
      <c r="G124" s="267">
        <v>2016</v>
      </c>
      <c r="H124" s="265" t="s">
        <v>1822</v>
      </c>
      <c r="I124" s="267"/>
      <c r="J124" s="267" t="s">
        <v>1528</v>
      </c>
      <c r="K124" s="267"/>
      <c r="L124" s="267"/>
      <c r="M124" s="272"/>
      <c r="N124" s="272"/>
      <c r="O124" s="266"/>
      <c r="P124" s="266"/>
      <c r="S124" s="22">
        <v>1</v>
      </c>
    </row>
    <row r="125" spans="1:19" hidden="1">
      <c r="A125" s="270">
        <v>135</v>
      </c>
      <c r="B125" s="269" t="s">
        <v>1526</v>
      </c>
      <c r="C125" s="267" t="s">
        <v>1261</v>
      </c>
      <c r="D125" s="271" t="s">
        <v>1598</v>
      </c>
      <c r="E125" s="270">
        <v>1</v>
      </c>
      <c r="F125" s="270"/>
      <c r="G125" s="270">
        <v>1990</v>
      </c>
      <c r="H125" s="265" t="s">
        <v>1823</v>
      </c>
      <c r="I125" s="270"/>
      <c r="J125" s="270" t="s">
        <v>1599</v>
      </c>
      <c r="K125" s="270"/>
      <c r="L125" s="270"/>
      <c r="M125" s="272"/>
      <c r="N125" s="272"/>
      <c r="O125" s="270"/>
      <c r="P125" s="270"/>
      <c r="S125" s="22">
        <v>1</v>
      </c>
    </row>
    <row r="126" spans="1:19">
      <c r="A126" s="266">
        <v>136</v>
      </c>
      <c r="B126" s="269" t="s">
        <v>1526</v>
      </c>
      <c r="C126" s="267" t="s">
        <v>2299</v>
      </c>
      <c r="D126" s="268" t="s">
        <v>1600</v>
      </c>
      <c r="E126" s="267">
        <v>1</v>
      </c>
      <c r="F126" s="267"/>
      <c r="G126" s="267">
        <v>2006</v>
      </c>
      <c r="H126" s="265" t="s">
        <v>1601</v>
      </c>
      <c r="I126" s="267"/>
      <c r="J126" s="267" t="s">
        <v>1599</v>
      </c>
      <c r="K126" s="267"/>
      <c r="L126" s="267"/>
      <c r="M126" s="272"/>
      <c r="N126" s="272"/>
      <c r="O126" s="266"/>
      <c r="P126" s="266"/>
      <c r="S126" s="22">
        <v>1</v>
      </c>
    </row>
    <row r="127" spans="1:19" hidden="1">
      <c r="A127" s="266">
        <v>137</v>
      </c>
      <c r="B127" s="269" t="s">
        <v>1526</v>
      </c>
      <c r="C127" s="267" t="s">
        <v>2486</v>
      </c>
      <c r="D127" s="267" t="s">
        <v>1602</v>
      </c>
      <c r="E127" s="267">
        <v>1</v>
      </c>
      <c r="F127" s="267"/>
      <c r="G127" s="267">
        <v>2016</v>
      </c>
      <c r="H127" s="265" t="s">
        <v>1824</v>
      </c>
      <c r="I127" s="267"/>
      <c r="J127" s="267" t="s">
        <v>1599</v>
      </c>
      <c r="K127" s="267"/>
      <c r="L127" s="267"/>
      <c r="M127" s="272"/>
      <c r="N127" s="272"/>
      <c r="O127" s="266"/>
      <c r="P127" s="266"/>
      <c r="S127" s="22">
        <v>1</v>
      </c>
    </row>
    <row r="128" spans="1:19" hidden="1">
      <c r="A128" s="266">
        <v>138</v>
      </c>
      <c r="B128" s="269" t="s">
        <v>1526</v>
      </c>
      <c r="C128" s="267" t="s">
        <v>2486</v>
      </c>
      <c r="D128" s="267" t="s">
        <v>1603</v>
      </c>
      <c r="E128" s="267">
        <v>1</v>
      </c>
      <c r="F128" s="267"/>
      <c r="G128" s="267">
        <v>2003</v>
      </c>
      <c r="H128" s="265" t="s">
        <v>1604</v>
      </c>
      <c r="I128" s="267"/>
      <c r="J128" s="267" t="s">
        <v>1599</v>
      </c>
      <c r="K128" s="267"/>
      <c r="L128" s="267"/>
      <c r="M128" s="272"/>
      <c r="N128" s="272"/>
      <c r="O128" s="266"/>
      <c r="P128" s="266"/>
      <c r="S128" s="22">
        <v>1</v>
      </c>
    </row>
    <row r="129" spans="1:19">
      <c r="A129" s="266">
        <v>139</v>
      </c>
      <c r="B129" s="269" t="s">
        <v>1526</v>
      </c>
      <c r="C129" s="267" t="s">
        <v>2299</v>
      </c>
      <c r="D129" s="267" t="s">
        <v>1605</v>
      </c>
      <c r="E129" s="267">
        <v>1</v>
      </c>
      <c r="F129" s="267"/>
      <c r="G129" s="267">
        <v>1999</v>
      </c>
      <c r="H129" s="265" t="s">
        <v>1825</v>
      </c>
      <c r="I129" s="267"/>
      <c r="J129" s="267" t="s">
        <v>1599</v>
      </c>
      <c r="K129" s="267"/>
      <c r="L129" s="267"/>
      <c r="M129" s="272"/>
      <c r="N129" s="272"/>
      <c r="O129" s="266"/>
      <c r="P129" s="266"/>
      <c r="S129" s="22">
        <v>1</v>
      </c>
    </row>
    <row r="130" spans="1:19" hidden="1">
      <c r="A130" s="266">
        <v>140</v>
      </c>
      <c r="B130" s="269" t="s">
        <v>1526</v>
      </c>
      <c r="C130" s="267" t="s">
        <v>2486</v>
      </c>
      <c r="D130" s="267" t="s">
        <v>1603</v>
      </c>
      <c r="E130" s="267">
        <v>1</v>
      </c>
      <c r="F130" s="267"/>
      <c r="G130" s="267">
        <v>2014</v>
      </c>
      <c r="H130" s="265" t="s">
        <v>1606</v>
      </c>
      <c r="I130" s="267"/>
      <c r="J130" s="267" t="s">
        <v>1599</v>
      </c>
      <c r="K130" s="267"/>
      <c r="L130" s="267"/>
      <c r="M130" s="272"/>
      <c r="N130" s="272"/>
      <c r="O130" s="266"/>
      <c r="P130" s="266"/>
      <c r="S130" s="22">
        <v>1</v>
      </c>
    </row>
    <row r="131" spans="1:19" s="43" customFormat="1" hidden="1">
      <c r="A131" s="266">
        <v>141</v>
      </c>
      <c r="B131" s="269" t="s">
        <v>1526</v>
      </c>
      <c r="C131" s="267" t="s">
        <v>2486</v>
      </c>
      <c r="D131" s="267" t="s">
        <v>1607</v>
      </c>
      <c r="E131" s="267"/>
      <c r="F131" s="267">
        <v>1</v>
      </c>
      <c r="G131" s="267">
        <v>2015</v>
      </c>
      <c r="H131" s="265" t="s">
        <v>1826</v>
      </c>
      <c r="I131" s="267"/>
      <c r="J131" s="267" t="s">
        <v>1599</v>
      </c>
      <c r="K131" s="267"/>
      <c r="L131" s="267"/>
      <c r="M131" s="272"/>
      <c r="N131" s="272"/>
      <c r="O131" s="266"/>
      <c r="P131" s="266"/>
      <c r="S131" s="43">
        <v>1</v>
      </c>
    </row>
    <row r="132" spans="1:19" hidden="1">
      <c r="A132" s="266">
        <v>142</v>
      </c>
      <c r="B132" s="269" t="s">
        <v>1526</v>
      </c>
      <c r="C132" s="267" t="s">
        <v>1262</v>
      </c>
      <c r="D132" s="267" t="s">
        <v>1608</v>
      </c>
      <c r="E132" s="267">
        <v>1</v>
      </c>
      <c r="F132" s="267"/>
      <c r="G132" s="267">
        <v>2010</v>
      </c>
      <c r="H132" s="265" t="s">
        <v>1609</v>
      </c>
      <c r="I132" s="267"/>
      <c r="J132" s="267" t="s">
        <v>1599</v>
      </c>
      <c r="K132" s="267"/>
      <c r="L132" s="267"/>
      <c r="M132" s="272"/>
      <c r="N132" s="272"/>
      <c r="O132" s="266"/>
      <c r="P132" s="266"/>
      <c r="S132" s="22">
        <v>1</v>
      </c>
    </row>
    <row r="133" spans="1:19" hidden="1">
      <c r="A133" s="266">
        <v>143</v>
      </c>
      <c r="B133" s="269" t="s">
        <v>1526</v>
      </c>
      <c r="C133" s="267" t="s">
        <v>1261</v>
      </c>
      <c r="D133" s="267" t="s">
        <v>1610</v>
      </c>
      <c r="E133" s="267">
        <v>1</v>
      </c>
      <c r="F133" s="267"/>
      <c r="G133" s="267"/>
      <c r="H133" s="265" t="s">
        <v>1827</v>
      </c>
      <c r="I133" s="267"/>
      <c r="J133" s="267" t="s">
        <v>1599</v>
      </c>
      <c r="K133" s="267"/>
      <c r="L133" s="267"/>
      <c r="M133" s="272"/>
      <c r="N133" s="272"/>
      <c r="O133" s="266"/>
      <c r="P133" s="266"/>
      <c r="S133" s="22">
        <v>1</v>
      </c>
    </row>
    <row r="134" spans="1:19" hidden="1">
      <c r="A134" s="266">
        <v>144</v>
      </c>
      <c r="B134" s="269" t="s">
        <v>1526</v>
      </c>
      <c r="C134" s="267" t="s">
        <v>1262</v>
      </c>
      <c r="D134" s="267" t="s">
        <v>1611</v>
      </c>
      <c r="E134" s="267">
        <v>1</v>
      </c>
      <c r="F134" s="267"/>
      <c r="G134" s="269">
        <v>2015</v>
      </c>
      <c r="H134" s="265" t="s">
        <v>1612</v>
      </c>
      <c r="I134" s="267"/>
      <c r="J134" s="267" t="s">
        <v>1599</v>
      </c>
      <c r="K134" s="267"/>
      <c r="L134" s="267"/>
      <c r="M134" s="272"/>
      <c r="N134" s="272"/>
      <c r="O134" s="266"/>
      <c r="P134" s="266"/>
      <c r="S134" s="22">
        <v>1</v>
      </c>
    </row>
    <row r="135" spans="1:19" hidden="1">
      <c r="A135" s="266">
        <v>145</v>
      </c>
      <c r="B135" s="269" t="s">
        <v>1526</v>
      </c>
      <c r="C135" s="267" t="s">
        <v>2486</v>
      </c>
      <c r="D135" s="267" t="s">
        <v>1613</v>
      </c>
      <c r="E135" s="267"/>
      <c r="F135" s="267">
        <v>1</v>
      </c>
      <c r="G135" s="267">
        <v>2012</v>
      </c>
      <c r="H135" s="265" t="s">
        <v>1828</v>
      </c>
      <c r="I135" s="267"/>
      <c r="J135" s="267" t="s">
        <v>1599</v>
      </c>
      <c r="K135" s="267"/>
      <c r="L135" s="267"/>
      <c r="M135" s="272"/>
      <c r="N135" s="272"/>
      <c r="O135" s="266"/>
      <c r="P135" s="266"/>
      <c r="S135" s="22">
        <v>1</v>
      </c>
    </row>
    <row r="136" spans="1:19" hidden="1">
      <c r="A136" s="266">
        <v>146</v>
      </c>
      <c r="B136" s="269" t="s">
        <v>1526</v>
      </c>
      <c r="C136" s="267" t="s">
        <v>2486</v>
      </c>
      <c r="D136" s="267" t="s">
        <v>1614</v>
      </c>
      <c r="E136" s="267">
        <v>1</v>
      </c>
      <c r="F136" s="267"/>
      <c r="G136" s="267">
        <v>2015</v>
      </c>
      <c r="H136" s="265" t="s">
        <v>1615</v>
      </c>
      <c r="I136" s="267"/>
      <c r="J136" s="267" t="s">
        <v>1599</v>
      </c>
      <c r="K136" s="267"/>
      <c r="L136" s="267"/>
      <c r="M136" s="272"/>
      <c r="N136" s="272"/>
      <c r="O136" s="266"/>
      <c r="P136" s="266"/>
      <c r="S136" s="22">
        <v>1</v>
      </c>
    </row>
    <row r="137" spans="1:19">
      <c r="A137" s="266">
        <v>147</v>
      </c>
      <c r="B137" s="269" t="s">
        <v>1526</v>
      </c>
      <c r="C137" s="267" t="s">
        <v>2299</v>
      </c>
      <c r="D137" s="267" t="s">
        <v>1616</v>
      </c>
      <c r="E137" s="267">
        <v>1</v>
      </c>
      <c r="F137" s="267"/>
      <c r="G137" s="267"/>
      <c r="H137" s="265" t="s">
        <v>1829</v>
      </c>
      <c r="I137" s="267"/>
      <c r="J137" s="267" t="s">
        <v>1599</v>
      </c>
      <c r="K137" s="267"/>
      <c r="L137" s="267"/>
      <c r="M137" s="272"/>
      <c r="N137" s="272"/>
      <c r="O137" s="266"/>
      <c r="P137" s="266"/>
      <c r="S137" s="22">
        <v>1</v>
      </c>
    </row>
    <row r="138" spans="1:19">
      <c r="A138" s="266">
        <v>148</v>
      </c>
      <c r="B138" s="269" t="s">
        <v>1526</v>
      </c>
      <c r="C138" s="267" t="s">
        <v>2299</v>
      </c>
      <c r="D138" s="267" t="s">
        <v>1617</v>
      </c>
      <c r="E138" s="267">
        <v>1</v>
      </c>
      <c r="F138" s="267"/>
      <c r="G138" s="267">
        <v>2014</v>
      </c>
      <c r="H138" s="265" t="s">
        <v>1830</v>
      </c>
      <c r="I138" s="267"/>
      <c r="J138" s="267" t="s">
        <v>1599</v>
      </c>
      <c r="K138" s="267"/>
      <c r="L138" s="267"/>
      <c r="M138" s="272"/>
      <c r="N138" s="272"/>
      <c r="O138" s="266"/>
      <c r="P138" s="266"/>
      <c r="S138" s="22">
        <v>1</v>
      </c>
    </row>
    <row r="139" spans="1:19">
      <c r="A139" s="266">
        <v>149</v>
      </c>
      <c r="B139" s="269" t="s">
        <v>1526</v>
      </c>
      <c r="C139" s="267" t="s">
        <v>2299</v>
      </c>
      <c r="D139" s="267" t="s">
        <v>1618</v>
      </c>
      <c r="E139" s="267"/>
      <c r="F139" s="267">
        <v>1</v>
      </c>
      <c r="G139" s="267">
        <v>2000</v>
      </c>
      <c r="H139" s="265" t="s">
        <v>1619</v>
      </c>
      <c r="I139" s="267"/>
      <c r="J139" s="267" t="s">
        <v>1599</v>
      </c>
      <c r="K139" s="267"/>
      <c r="L139" s="267"/>
      <c r="M139" s="272"/>
      <c r="N139" s="272"/>
      <c r="O139" s="266"/>
      <c r="P139" s="266"/>
      <c r="S139" s="22">
        <v>1</v>
      </c>
    </row>
    <row r="140" spans="1:19" hidden="1">
      <c r="A140" s="266">
        <v>150</v>
      </c>
      <c r="B140" s="269" t="s">
        <v>1526</v>
      </c>
      <c r="C140" s="267" t="s">
        <v>1261</v>
      </c>
      <c r="D140" s="267" t="s">
        <v>1620</v>
      </c>
      <c r="E140" s="267">
        <v>1</v>
      </c>
      <c r="F140" s="267"/>
      <c r="G140" s="267">
        <v>2014</v>
      </c>
      <c r="H140" s="265" t="s">
        <v>1831</v>
      </c>
      <c r="I140" s="267"/>
      <c r="J140" s="267" t="s">
        <v>1599</v>
      </c>
      <c r="K140" s="267"/>
      <c r="L140" s="267"/>
      <c r="M140" s="272"/>
      <c r="N140" s="272"/>
      <c r="O140" s="266"/>
      <c r="P140" s="266"/>
      <c r="S140" s="22">
        <v>1</v>
      </c>
    </row>
    <row r="141" spans="1:19" hidden="1">
      <c r="A141" s="266">
        <v>151</v>
      </c>
      <c r="B141" s="269" t="s">
        <v>1526</v>
      </c>
      <c r="C141" s="267" t="s">
        <v>1261</v>
      </c>
      <c r="D141" s="268" t="s">
        <v>1621</v>
      </c>
      <c r="E141" s="267">
        <v>1</v>
      </c>
      <c r="F141" s="267"/>
      <c r="G141" s="267">
        <v>2004</v>
      </c>
      <c r="H141" s="265" t="s">
        <v>1832</v>
      </c>
      <c r="I141" s="267"/>
      <c r="J141" s="267" t="s">
        <v>1599</v>
      </c>
      <c r="K141" s="267"/>
      <c r="L141" s="267"/>
      <c r="M141" s="272"/>
      <c r="N141" s="272"/>
      <c r="O141" s="266"/>
      <c r="P141" s="266"/>
      <c r="S141" s="22">
        <v>1</v>
      </c>
    </row>
    <row r="142" spans="1:19">
      <c r="A142" s="266">
        <v>152</v>
      </c>
      <c r="B142" s="269" t="s">
        <v>1526</v>
      </c>
      <c r="C142" s="267" t="s">
        <v>2299</v>
      </c>
      <c r="D142" s="267" t="s">
        <v>1622</v>
      </c>
      <c r="E142" s="267"/>
      <c r="F142" s="267">
        <v>1</v>
      </c>
      <c r="G142" s="267">
        <v>2006</v>
      </c>
      <c r="H142" s="265" t="s">
        <v>1833</v>
      </c>
      <c r="I142" s="267"/>
      <c r="J142" s="267" t="s">
        <v>1599</v>
      </c>
      <c r="K142" s="267"/>
      <c r="L142" s="267"/>
      <c r="M142" s="272"/>
      <c r="N142" s="272"/>
      <c r="O142" s="266"/>
      <c r="P142" s="266"/>
      <c r="S142" s="22">
        <v>1</v>
      </c>
    </row>
    <row r="143" spans="1:19" hidden="1">
      <c r="A143" s="266">
        <v>153</v>
      </c>
      <c r="B143" s="269" t="s">
        <v>1526</v>
      </c>
      <c r="C143" s="267" t="s">
        <v>1261</v>
      </c>
      <c r="D143" s="267" t="s">
        <v>1623</v>
      </c>
      <c r="E143" s="267">
        <v>1</v>
      </c>
      <c r="F143" s="267"/>
      <c r="G143" s="267">
        <v>2006</v>
      </c>
      <c r="H143" s="265" t="s">
        <v>1834</v>
      </c>
      <c r="I143" s="267"/>
      <c r="J143" s="267" t="s">
        <v>1599</v>
      </c>
      <c r="K143" s="267"/>
      <c r="L143" s="267"/>
      <c r="M143" s="272"/>
      <c r="N143" s="272"/>
      <c r="O143" s="266"/>
      <c r="P143" s="266"/>
      <c r="S143" s="22">
        <v>1</v>
      </c>
    </row>
    <row r="144" spans="1:19" hidden="1">
      <c r="A144" s="266">
        <v>154</v>
      </c>
      <c r="B144" s="269" t="s">
        <v>1526</v>
      </c>
      <c r="C144" s="267" t="s">
        <v>1261</v>
      </c>
      <c r="D144" s="267" t="s">
        <v>1624</v>
      </c>
      <c r="E144" s="267"/>
      <c r="F144" s="267">
        <v>1</v>
      </c>
      <c r="G144" s="267">
        <v>2005</v>
      </c>
      <c r="H144" s="265" t="s">
        <v>1835</v>
      </c>
      <c r="I144" s="267"/>
      <c r="J144" s="267" t="s">
        <v>1599</v>
      </c>
      <c r="K144" s="267"/>
      <c r="L144" s="267"/>
      <c r="M144" s="272"/>
      <c r="N144" s="272"/>
      <c r="O144" s="266"/>
      <c r="P144" s="266"/>
      <c r="S144" s="22">
        <v>1</v>
      </c>
    </row>
    <row r="145" spans="1:19" hidden="1">
      <c r="A145" s="266">
        <v>155</v>
      </c>
      <c r="B145" s="269" t="s">
        <v>1526</v>
      </c>
      <c r="C145" s="267" t="s">
        <v>1261</v>
      </c>
      <c r="D145" s="267" t="s">
        <v>1625</v>
      </c>
      <c r="E145" s="267">
        <v>1</v>
      </c>
      <c r="F145" s="267"/>
      <c r="G145" s="267">
        <v>2003</v>
      </c>
      <c r="H145" s="265" t="s">
        <v>1626</v>
      </c>
      <c r="I145" s="267"/>
      <c r="J145" s="267" t="s">
        <v>1599</v>
      </c>
      <c r="K145" s="267"/>
      <c r="L145" s="267"/>
      <c r="M145" s="272"/>
      <c r="N145" s="272"/>
      <c r="O145" s="266"/>
      <c r="P145" s="266"/>
      <c r="S145" s="22">
        <v>1</v>
      </c>
    </row>
    <row r="146" spans="1:19" hidden="1">
      <c r="A146" s="266">
        <v>156</v>
      </c>
      <c r="B146" s="269" t="s">
        <v>1526</v>
      </c>
      <c r="C146" s="267" t="s">
        <v>1261</v>
      </c>
      <c r="D146" s="267" t="s">
        <v>1627</v>
      </c>
      <c r="E146" s="267">
        <v>1</v>
      </c>
      <c r="F146" s="267"/>
      <c r="G146" s="267">
        <v>2008</v>
      </c>
      <c r="H146" s="265" t="s">
        <v>1836</v>
      </c>
      <c r="I146" s="267"/>
      <c r="J146" s="267" t="s">
        <v>1599</v>
      </c>
      <c r="K146" s="267"/>
      <c r="L146" s="267"/>
      <c r="M146" s="272"/>
      <c r="N146" s="272"/>
      <c r="O146" s="266"/>
      <c r="P146" s="266"/>
      <c r="S146" s="22">
        <v>1</v>
      </c>
    </row>
    <row r="147" spans="1:19" hidden="1">
      <c r="A147" s="266">
        <v>157</v>
      </c>
      <c r="B147" s="269" t="s">
        <v>1526</v>
      </c>
      <c r="C147" s="267" t="s">
        <v>1261</v>
      </c>
      <c r="D147" s="267" t="s">
        <v>1628</v>
      </c>
      <c r="E147" s="267">
        <v>1</v>
      </c>
      <c r="F147" s="267"/>
      <c r="G147" s="267">
        <v>1998</v>
      </c>
      <c r="H147" s="265" t="s">
        <v>1837</v>
      </c>
      <c r="I147" s="267"/>
      <c r="J147" s="267" t="s">
        <v>1599</v>
      </c>
      <c r="K147" s="267"/>
      <c r="L147" s="267"/>
      <c r="M147" s="272"/>
      <c r="N147" s="272"/>
      <c r="O147" s="266"/>
      <c r="P147" s="266"/>
      <c r="S147" s="22">
        <v>1</v>
      </c>
    </row>
    <row r="148" spans="1:19" hidden="1">
      <c r="A148" s="266">
        <v>158</v>
      </c>
      <c r="B148" s="269" t="s">
        <v>1526</v>
      </c>
      <c r="C148" s="267" t="s">
        <v>1261</v>
      </c>
      <c r="D148" s="267" t="s">
        <v>1629</v>
      </c>
      <c r="E148" s="267">
        <v>1</v>
      </c>
      <c r="F148" s="267"/>
      <c r="G148" s="267">
        <v>2006</v>
      </c>
      <c r="H148" s="265" t="s">
        <v>1630</v>
      </c>
      <c r="I148" s="267"/>
      <c r="J148" s="267" t="s">
        <v>1599</v>
      </c>
      <c r="K148" s="267"/>
      <c r="L148" s="267"/>
      <c r="M148" s="272"/>
      <c r="N148" s="272"/>
      <c r="O148" s="266"/>
      <c r="P148" s="266"/>
      <c r="S148" s="22">
        <v>1</v>
      </c>
    </row>
    <row r="149" spans="1:19" hidden="1">
      <c r="A149" s="266">
        <v>159</v>
      </c>
      <c r="B149" s="269" t="s">
        <v>1526</v>
      </c>
      <c r="C149" s="267" t="s">
        <v>1261</v>
      </c>
      <c r="D149" s="267" t="s">
        <v>1631</v>
      </c>
      <c r="E149" s="267">
        <v>1</v>
      </c>
      <c r="F149" s="267"/>
      <c r="G149" s="267">
        <v>2015</v>
      </c>
      <c r="H149" s="265" t="s">
        <v>1838</v>
      </c>
      <c r="I149" s="267"/>
      <c r="J149" s="267" t="s">
        <v>1599</v>
      </c>
      <c r="K149" s="267"/>
      <c r="L149" s="267"/>
      <c r="M149" s="272"/>
      <c r="N149" s="272"/>
      <c r="O149" s="266"/>
      <c r="P149" s="266"/>
      <c r="S149" s="22">
        <v>1</v>
      </c>
    </row>
    <row r="150" spans="1:19" hidden="1">
      <c r="A150" s="266">
        <v>160</v>
      </c>
      <c r="B150" s="269" t="s">
        <v>1526</v>
      </c>
      <c r="C150" s="267" t="s">
        <v>1261</v>
      </c>
      <c r="D150" s="267" t="s">
        <v>1632</v>
      </c>
      <c r="E150" s="267"/>
      <c r="F150" s="267">
        <v>1</v>
      </c>
      <c r="G150" s="267">
        <v>2006</v>
      </c>
      <c r="H150" s="265" t="s">
        <v>1839</v>
      </c>
      <c r="I150" s="267"/>
      <c r="J150" s="267" t="s">
        <v>1599</v>
      </c>
      <c r="K150" s="267"/>
      <c r="L150" s="267"/>
      <c r="M150" s="272"/>
      <c r="N150" s="272"/>
      <c r="O150" s="266"/>
      <c r="P150" s="266"/>
      <c r="S150" s="22">
        <v>1</v>
      </c>
    </row>
    <row r="151" spans="1:19" hidden="1">
      <c r="A151" s="266">
        <v>161</v>
      </c>
      <c r="B151" s="269" t="s">
        <v>1526</v>
      </c>
      <c r="C151" s="267" t="s">
        <v>1261</v>
      </c>
      <c r="D151" s="267" t="s">
        <v>1633</v>
      </c>
      <c r="E151" s="267"/>
      <c r="F151" s="267">
        <v>1</v>
      </c>
      <c r="G151" s="267">
        <v>2015</v>
      </c>
      <c r="H151" s="265" t="s">
        <v>1840</v>
      </c>
      <c r="I151" s="267"/>
      <c r="J151" s="267" t="s">
        <v>1599</v>
      </c>
      <c r="K151" s="267"/>
      <c r="L151" s="267"/>
      <c r="M151" s="272"/>
      <c r="N151" s="272"/>
      <c r="O151" s="266"/>
      <c r="P151" s="266"/>
      <c r="S151" s="22">
        <v>1</v>
      </c>
    </row>
    <row r="152" spans="1:19" hidden="1">
      <c r="A152" s="266">
        <v>162</v>
      </c>
      <c r="B152" s="269" t="s">
        <v>1526</v>
      </c>
      <c r="C152" s="267" t="s">
        <v>1261</v>
      </c>
      <c r="D152" s="267" t="s">
        <v>1634</v>
      </c>
      <c r="E152" s="267"/>
      <c r="F152" s="267">
        <v>1</v>
      </c>
      <c r="G152" s="267">
        <v>2016</v>
      </c>
      <c r="H152" s="265" t="s">
        <v>1841</v>
      </c>
      <c r="I152" s="267"/>
      <c r="J152" s="267" t="s">
        <v>1599</v>
      </c>
      <c r="K152" s="267"/>
      <c r="L152" s="267"/>
      <c r="M152" s="272"/>
      <c r="N152" s="272"/>
      <c r="O152" s="266"/>
      <c r="P152" s="266"/>
      <c r="S152" s="22">
        <v>1</v>
      </c>
    </row>
    <row r="153" spans="1:19" hidden="1">
      <c r="A153" s="266">
        <v>163</v>
      </c>
      <c r="B153" s="269" t="s">
        <v>1526</v>
      </c>
      <c r="C153" s="267" t="s">
        <v>1261</v>
      </c>
      <c r="D153" s="267" t="s">
        <v>1635</v>
      </c>
      <c r="E153" s="267"/>
      <c r="F153" s="267">
        <v>1</v>
      </c>
      <c r="G153" s="267">
        <v>2004</v>
      </c>
      <c r="H153" s="265" t="s">
        <v>1842</v>
      </c>
      <c r="I153" s="267"/>
      <c r="J153" s="267" t="s">
        <v>1599</v>
      </c>
      <c r="K153" s="267"/>
      <c r="L153" s="267"/>
      <c r="M153" s="272"/>
      <c r="N153" s="272"/>
      <c r="O153" s="266"/>
      <c r="P153" s="266"/>
      <c r="S153" s="22">
        <v>1</v>
      </c>
    </row>
    <row r="154" spans="1:19" hidden="1">
      <c r="A154" s="266">
        <v>164</v>
      </c>
      <c r="B154" s="269" t="s">
        <v>1526</v>
      </c>
      <c r="C154" s="267" t="s">
        <v>1261</v>
      </c>
      <c r="D154" s="267" t="s">
        <v>1636</v>
      </c>
      <c r="E154" s="267"/>
      <c r="F154" s="267">
        <v>1</v>
      </c>
      <c r="G154" s="267">
        <v>2016</v>
      </c>
      <c r="H154" s="265" t="s">
        <v>1843</v>
      </c>
      <c r="I154" s="267"/>
      <c r="J154" s="267" t="s">
        <v>1599</v>
      </c>
      <c r="K154" s="267"/>
      <c r="L154" s="267"/>
      <c r="M154" s="272"/>
      <c r="N154" s="272"/>
      <c r="O154" s="266"/>
      <c r="P154" s="266"/>
      <c r="S154" s="22">
        <v>1</v>
      </c>
    </row>
    <row r="155" spans="1:19" hidden="1">
      <c r="A155" s="266">
        <v>165</v>
      </c>
      <c r="B155" s="269" t="s">
        <v>1298</v>
      </c>
      <c r="C155" s="267" t="s">
        <v>1261</v>
      </c>
      <c r="D155" s="267" t="s">
        <v>1637</v>
      </c>
      <c r="E155" s="267"/>
      <c r="F155" s="267">
        <v>1</v>
      </c>
      <c r="G155" s="267">
        <v>2016</v>
      </c>
      <c r="H155" s="265" t="s">
        <v>1844</v>
      </c>
      <c r="I155" s="267">
        <v>112</v>
      </c>
      <c r="J155" s="267" t="s">
        <v>1522</v>
      </c>
      <c r="K155" s="267" t="s">
        <v>1638</v>
      </c>
      <c r="L155" s="267" t="s">
        <v>1639</v>
      </c>
      <c r="M155" s="272" t="s">
        <v>1640</v>
      </c>
      <c r="N155" s="272"/>
      <c r="O155" s="267"/>
      <c r="P155" s="267"/>
      <c r="S155" s="22">
        <v>1</v>
      </c>
    </row>
    <row r="156" spans="1:19" hidden="1">
      <c r="A156" s="266">
        <v>166</v>
      </c>
      <c r="B156" s="269" t="s">
        <v>1298</v>
      </c>
      <c r="C156" s="267" t="s">
        <v>1261</v>
      </c>
      <c r="D156" s="267" t="s">
        <v>1641</v>
      </c>
      <c r="E156" s="267"/>
      <c r="F156" s="267">
        <v>1</v>
      </c>
      <c r="G156" s="267">
        <v>2015</v>
      </c>
      <c r="H156" s="265" t="s">
        <v>1845</v>
      </c>
      <c r="I156" s="267">
        <v>322</v>
      </c>
      <c r="J156" s="267" t="s">
        <v>1522</v>
      </c>
      <c r="K156" s="267" t="s">
        <v>1642</v>
      </c>
      <c r="L156" s="267" t="s">
        <v>1639</v>
      </c>
      <c r="M156" s="272" t="s">
        <v>1643</v>
      </c>
      <c r="N156" s="272"/>
      <c r="O156" s="267"/>
      <c r="P156" s="267"/>
      <c r="S156" s="22">
        <v>1</v>
      </c>
    </row>
    <row r="157" spans="1:19" hidden="1">
      <c r="A157" s="266">
        <v>167</v>
      </c>
      <c r="B157" s="269" t="s">
        <v>1298</v>
      </c>
      <c r="C157" s="267" t="s">
        <v>1261</v>
      </c>
      <c r="D157" s="267" t="s">
        <v>1644</v>
      </c>
      <c r="E157" s="267"/>
      <c r="F157" s="267">
        <v>1</v>
      </c>
      <c r="G157" s="267">
        <v>2006</v>
      </c>
      <c r="H157" s="265" t="s">
        <v>1846</v>
      </c>
      <c r="I157" s="267">
        <v>221</v>
      </c>
      <c r="J157" s="267" t="s">
        <v>1522</v>
      </c>
      <c r="K157" s="267" t="s">
        <v>1642</v>
      </c>
      <c r="L157" s="267" t="s">
        <v>1639</v>
      </c>
      <c r="M157" s="272" t="s">
        <v>1645</v>
      </c>
      <c r="N157" s="272"/>
      <c r="O157" s="267"/>
      <c r="P157" s="267"/>
      <c r="S157" s="22">
        <v>1</v>
      </c>
    </row>
    <row r="158" spans="1:19">
      <c r="A158" s="266">
        <v>168</v>
      </c>
      <c r="B158" s="269" t="s">
        <v>1298</v>
      </c>
      <c r="C158" s="267" t="s">
        <v>2299</v>
      </c>
      <c r="D158" s="267" t="s">
        <v>1646</v>
      </c>
      <c r="E158" s="267"/>
      <c r="F158" s="267">
        <v>1</v>
      </c>
      <c r="G158" s="267">
        <v>2015</v>
      </c>
      <c r="H158" s="265" t="s">
        <v>1647</v>
      </c>
      <c r="I158" s="267">
        <v>234</v>
      </c>
      <c r="J158" s="267" t="s">
        <v>1522</v>
      </c>
      <c r="K158" s="267" t="s">
        <v>1648</v>
      </c>
      <c r="L158" s="267" t="s">
        <v>1639</v>
      </c>
      <c r="M158" s="272" t="s">
        <v>1649</v>
      </c>
      <c r="N158" s="272"/>
      <c r="O158" s="267"/>
      <c r="P158" s="267"/>
      <c r="S158" s="22">
        <v>1</v>
      </c>
    </row>
    <row r="159" spans="1:19">
      <c r="A159" s="266">
        <v>169</v>
      </c>
      <c r="B159" s="269" t="s">
        <v>1298</v>
      </c>
      <c r="C159" s="267" t="s">
        <v>2299</v>
      </c>
      <c r="D159" s="267" t="s">
        <v>1650</v>
      </c>
      <c r="E159" s="267"/>
      <c r="F159" s="267">
        <v>1</v>
      </c>
      <c r="G159" s="267">
        <v>2013</v>
      </c>
      <c r="H159" s="265" t="s">
        <v>1847</v>
      </c>
      <c r="I159" s="267">
        <v>97</v>
      </c>
      <c r="J159" s="267" t="s">
        <v>1522</v>
      </c>
      <c r="K159" s="267" t="s">
        <v>1638</v>
      </c>
      <c r="L159" s="267" t="s">
        <v>1639</v>
      </c>
      <c r="M159" s="272" t="s">
        <v>1651</v>
      </c>
      <c r="N159" s="272"/>
      <c r="O159" s="267"/>
      <c r="P159" s="267"/>
      <c r="S159" s="22">
        <v>1</v>
      </c>
    </row>
    <row r="160" spans="1:19" hidden="1">
      <c r="A160" s="266">
        <v>170</v>
      </c>
      <c r="B160" s="269" t="s">
        <v>1298</v>
      </c>
      <c r="C160" s="267" t="s">
        <v>1261</v>
      </c>
      <c r="D160" s="267" t="s">
        <v>1652</v>
      </c>
      <c r="E160" s="267"/>
      <c r="F160" s="267">
        <v>1</v>
      </c>
      <c r="G160" s="267">
        <v>2007</v>
      </c>
      <c r="H160" s="265" t="s">
        <v>1848</v>
      </c>
      <c r="I160" s="267">
        <v>184</v>
      </c>
      <c r="J160" s="267" t="s">
        <v>1522</v>
      </c>
      <c r="K160" s="267" t="s">
        <v>1523</v>
      </c>
      <c r="L160" s="267" t="s">
        <v>1639</v>
      </c>
      <c r="M160" s="272" t="s">
        <v>1653</v>
      </c>
      <c r="N160" s="272"/>
      <c r="O160" s="267"/>
      <c r="P160" s="267"/>
      <c r="S160" s="22">
        <v>1</v>
      </c>
    </row>
    <row r="161" spans="1:19" hidden="1">
      <c r="A161" s="266">
        <v>171</v>
      </c>
      <c r="B161" s="269" t="s">
        <v>1298</v>
      </c>
      <c r="C161" s="267" t="s">
        <v>1261</v>
      </c>
      <c r="D161" s="267" t="s">
        <v>1654</v>
      </c>
      <c r="E161" s="267">
        <v>1</v>
      </c>
      <c r="F161" s="267"/>
      <c r="G161" s="267">
        <v>2015</v>
      </c>
      <c r="H161" s="265" t="s">
        <v>1849</v>
      </c>
      <c r="I161" s="267">
        <v>98</v>
      </c>
      <c r="J161" s="267" t="s">
        <v>1522</v>
      </c>
      <c r="K161" s="267" t="s">
        <v>1523</v>
      </c>
      <c r="L161" s="267" t="s">
        <v>1639</v>
      </c>
      <c r="M161" s="272" t="s">
        <v>1655</v>
      </c>
      <c r="N161" s="272"/>
      <c r="O161" s="267"/>
      <c r="P161" s="267"/>
      <c r="S161" s="22">
        <v>1</v>
      </c>
    </row>
    <row r="162" spans="1:19" hidden="1">
      <c r="A162" s="266">
        <v>172</v>
      </c>
      <c r="B162" s="269" t="s">
        <v>1298</v>
      </c>
      <c r="C162" s="267" t="s">
        <v>1261</v>
      </c>
      <c r="D162" s="267" t="s">
        <v>1656</v>
      </c>
      <c r="E162" s="267"/>
      <c r="F162" s="267">
        <v>1</v>
      </c>
      <c r="G162" s="267">
        <v>2017</v>
      </c>
      <c r="H162" s="265" t="s">
        <v>1657</v>
      </c>
      <c r="I162" s="267">
        <v>147</v>
      </c>
      <c r="J162" s="267" t="s">
        <v>1522</v>
      </c>
      <c r="K162" s="267" t="s">
        <v>1523</v>
      </c>
      <c r="L162" s="267" t="s">
        <v>1639</v>
      </c>
      <c r="M162" s="272" t="s">
        <v>1658</v>
      </c>
      <c r="N162" s="272"/>
      <c r="O162" s="267"/>
      <c r="P162" s="267"/>
      <c r="S162" s="22">
        <v>1</v>
      </c>
    </row>
    <row r="163" spans="1:19" hidden="1">
      <c r="A163" s="266">
        <v>173</v>
      </c>
      <c r="B163" s="269" t="s">
        <v>1298</v>
      </c>
      <c r="C163" s="267" t="s">
        <v>1262</v>
      </c>
      <c r="D163" s="267" t="s">
        <v>1659</v>
      </c>
      <c r="E163" s="267">
        <v>2</v>
      </c>
      <c r="F163" s="267">
        <v>1</v>
      </c>
      <c r="G163" s="267">
        <v>2016</v>
      </c>
      <c r="H163" s="265" t="s">
        <v>1660</v>
      </c>
      <c r="I163" s="267">
        <v>535</v>
      </c>
      <c r="J163" s="267" t="s">
        <v>1661</v>
      </c>
      <c r="K163" s="267" t="s">
        <v>1523</v>
      </c>
      <c r="L163" s="267">
        <v>42893</v>
      </c>
      <c r="M163" s="272" t="s">
        <v>1662</v>
      </c>
      <c r="N163" s="272" t="s">
        <v>1663</v>
      </c>
      <c r="O163" s="267" t="s">
        <v>1664</v>
      </c>
      <c r="P163" s="267"/>
      <c r="S163" s="22">
        <v>1</v>
      </c>
    </row>
    <row r="164" spans="1:19" hidden="1">
      <c r="A164" s="266">
        <v>174</v>
      </c>
      <c r="B164" s="269" t="s">
        <v>1298</v>
      </c>
      <c r="C164" s="267" t="s">
        <v>1262</v>
      </c>
      <c r="D164" s="267" t="s">
        <v>1665</v>
      </c>
      <c r="E164" s="267">
        <v>2</v>
      </c>
      <c r="F164" s="267"/>
      <c r="G164" s="267">
        <v>2015</v>
      </c>
      <c r="H164" s="265" t="s">
        <v>1666</v>
      </c>
      <c r="I164" s="267">
        <v>119</v>
      </c>
      <c r="J164" s="267" t="s">
        <v>1661</v>
      </c>
      <c r="K164" s="267" t="s">
        <v>1523</v>
      </c>
      <c r="L164" s="267">
        <v>42893</v>
      </c>
      <c r="M164" s="272" t="s">
        <v>1667</v>
      </c>
      <c r="N164" s="272" t="s">
        <v>1663</v>
      </c>
      <c r="O164" s="267" t="s">
        <v>1668</v>
      </c>
      <c r="P164" s="267"/>
      <c r="S164" s="22">
        <v>1</v>
      </c>
    </row>
    <row r="165" spans="1:19" hidden="1">
      <c r="A165" s="266">
        <v>175</v>
      </c>
      <c r="B165" s="269" t="s">
        <v>1298</v>
      </c>
      <c r="C165" s="267" t="s">
        <v>1262</v>
      </c>
      <c r="D165" s="267" t="s">
        <v>1669</v>
      </c>
      <c r="E165" s="267">
        <v>1</v>
      </c>
      <c r="F165" s="267">
        <v>2</v>
      </c>
      <c r="G165" s="267">
        <v>2016</v>
      </c>
      <c r="H165" s="265" t="s">
        <v>1850</v>
      </c>
      <c r="I165" s="267">
        <v>134</v>
      </c>
      <c r="J165" s="267" t="s">
        <v>1661</v>
      </c>
      <c r="K165" s="267"/>
      <c r="L165" s="267">
        <v>42893</v>
      </c>
      <c r="M165" s="272"/>
      <c r="N165" s="272" t="s">
        <v>1663</v>
      </c>
      <c r="O165" s="267" t="s">
        <v>1670</v>
      </c>
      <c r="P165" s="267"/>
      <c r="S165" s="22">
        <v>1</v>
      </c>
    </row>
    <row r="166" spans="1:19">
      <c r="A166" s="266">
        <v>176</v>
      </c>
      <c r="B166" s="269" t="s">
        <v>1298</v>
      </c>
      <c r="C166" s="267" t="s">
        <v>2299</v>
      </c>
      <c r="D166" s="267" t="s">
        <v>1671</v>
      </c>
      <c r="E166" s="267">
        <v>2</v>
      </c>
      <c r="F166" s="267">
        <v>1</v>
      </c>
      <c r="G166" s="267">
        <v>2013</v>
      </c>
      <c r="H166" s="265" t="s">
        <v>1851</v>
      </c>
      <c r="I166" s="267">
        <v>182</v>
      </c>
      <c r="J166" s="267" t="s">
        <v>1672</v>
      </c>
      <c r="K166" s="267" t="s">
        <v>1642</v>
      </c>
      <c r="L166" s="267">
        <v>42893</v>
      </c>
      <c r="M166" s="272" t="s">
        <v>1673</v>
      </c>
      <c r="N166" s="272" t="s">
        <v>1663</v>
      </c>
      <c r="O166" s="267" t="s">
        <v>1674</v>
      </c>
      <c r="P166" s="267"/>
      <c r="S166" s="22">
        <v>1</v>
      </c>
    </row>
    <row r="167" spans="1:19" hidden="1">
      <c r="A167" s="266">
        <v>177</v>
      </c>
      <c r="B167" s="269" t="s">
        <v>1298</v>
      </c>
      <c r="C167" s="267" t="s">
        <v>1262</v>
      </c>
      <c r="D167" s="267" t="s">
        <v>1675</v>
      </c>
      <c r="E167" s="267"/>
      <c r="F167" s="267">
        <v>1</v>
      </c>
      <c r="G167" s="267">
        <v>2003</v>
      </c>
      <c r="H167" s="265" t="s">
        <v>1852</v>
      </c>
      <c r="I167" s="267">
        <v>199</v>
      </c>
      <c r="J167" s="267" t="s">
        <v>1676</v>
      </c>
      <c r="K167" s="267" t="s">
        <v>1648</v>
      </c>
      <c r="L167" s="267">
        <v>42893</v>
      </c>
      <c r="M167" s="272" t="s">
        <v>1677</v>
      </c>
      <c r="N167" s="272" t="s">
        <v>1678</v>
      </c>
      <c r="O167" s="267"/>
      <c r="P167" s="267"/>
      <c r="S167" s="22">
        <v>1</v>
      </c>
    </row>
    <row r="168" spans="1:19">
      <c r="A168" s="266">
        <v>178</v>
      </c>
      <c r="B168" s="269" t="s">
        <v>1298</v>
      </c>
      <c r="C168" s="267" t="s">
        <v>2299</v>
      </c>
      <c r="D168" s="267" t="s">
        <v>1679</v>
      </c>
      <c r="E168" s="267">
        <v>1</v>
      </c>
      <c r="F168" s="267"/>
      <c r="G168" s="267">
        <v>1999</v>
      </c>
      <c r="H168" s="265" t="s">
        <v>1853</v>
      </c>
      <c r="I168" s="267">
        <v>93</v>
      </c>
      <c r="J168" s="267" t="s">
        <v>1676</v>
      </c>
      <c r="K168" s="267" t="s">
        <v>1523</v>
      </c>
      <c r="L168" s="267">
        <v>42893</v>
      </c>
      <c r="M168" s="272" t="s">
        <v>1677</v>
      </c>
      <c r="N168" s="272" t="s">
        <v>1680</v>
      </c>
      <c r="O168" s="267"/>
      <c r="P168" s="267"/>
      <c r="S168" s="22">
        <v>1</v>
      </c>
    </row>
    <row r="169" spans="1:19" hidden="1">
      <c r="A169" s="266">
        <v>179</v>
      </c>
      <c r="B169" s="269" t="s">
        <v>1298</v>
      </c>
      <c r="C169" s="267" t="s">
        <v>1261</v>
      </c>
      <c r="D169" s="267" t="s">
        <v>1681</v>
      </c>
      <c r="E169" s="267"/>
      <c r="F169" s="267">
        <v>1</v>
      </c>
      <c r="G169" s="267">
        <v>1990</v>
      </c>
      <c r="H169" s="265" t="s">
        <v>1682</v>
      </c>
      <c r="I169" s="267">
        <v>162</v>
      </c>
      <c r="J169" s="267" t="s">
        <v>1676</v>
      </c>
      <c r="K169" s="267" t="s">
        <v>1648</v>
      </c>
      <c r="L169" s="267">
        <v>42893</v>
      </c>
      <c r="M169" s="272" t="s">
        <v>1677</v>
      </c>
      <c r="N169" s="272" t="s">
        <v>1683</v>
      </c>
      <c r="O169" s="267"/>
      <c r="P169" s="267"/>
      <c r="S169" s="22">
        <v>1</v>
      </c>
    </row>
    <row r="170" spans="1:19">
      <c r="A170" s="266">
        <v>180</v>
      </c>
      <c r="B170" s="269" t="s">
        <v>1298</v>
      </c>
      <c r="C170" s="267" t="s">
        <v>2299</v>
      </c>
      <c r="D170" s="267" t="s">
        <v>1684</v>
      </c>
      <c r="E170" s="267">
        <v>1</v>
      </c>
      <c r="F170" s="267">
        <v>1</v>
      </c>
      <c r="G170" s="267">
        <v>2010</v>
      </c>
      <c r="H170" s="265" t="s">
        <v>1854</v>
      </c>
      <c r="I170" s="267">
        <v>211</v>
      </c>
      <c r="J170" s="267" t="s">
        <v>1676</v>
      </c>
      <c r="K170" s="267" t="s">
        <v>1648</v>
      </c>
      <c r="L170" s="267">
        <v>42893</v>
      </c>
      <c r="M170" s="272" t="s">
        <v>1677</v>
      </c>
      <c r="N170" s="272" t="s">
        <v>1685</v>
      </c>
      <c r="O170" s="267"/>
      <c r="P170" s="267"/>
      <c r="S170" s="22">
        <v>1</v>
      </c>
    </row>
    <row r="171" spans="1:19" hidden="1">
      <c r="A171" s="266">
        <v>181</v>
      </c>
      <c r="B171" s="269" t="s">
        <v>1298</v>
      </c>
      <c r="C171" s="267" t="s">
        <v>1262</v>
      </c>
      <c r="D171" s="267" t="s">
        <v>1686</v>
      </c>
      <c r="E171" s="267"/>
      <c r="F171" s="267">
        <v>1</v>
      </c>
      <c r="G171" s="267">
        <v>2015</v>
      </c>
      <c r="H171" s="265" t="s">
        <v>1855</v>
      </c>
      <c r="I171" s="267">
        <v>85</v>
      </c>
      <c r="J171" s="267" t="s">
        <v>1687</v>
      </c>
      <c r="K171" s="267" t="s">
        <v>1688</v>
      </c>
      <c r="L171" s="267">
        <v>42893</v>
      </c>
      <c r="M171" s="272" t="s">
        <v>1677</v>
      </c>
      <c r="N171" s="272" t="s">
        <v>1689</v>
      </c>
      <c r="O171" s="267"/>
      <c r="P171" s="267"/>
      <c r="S171" s="22">
        <v>1</v>
      </c>
    </row>
    <row r="172" spans="1:19" hidden="1">
      <c r="A172" s="266">
        <v>182</v>
      </c>
      <c r="B172" s="269" t="s">
        <v>1298</v>
      </c>
      <c r="C172" s="267" t="s">
        <v>1262</v>
      </c>
      <c r="D172" s="267" t="s">
        <v>1690</v>
      </c>
      <c r="E172" s="267">
        <v>1</v>
      </c>
      <c r="F172" s="267"/>
      <c r="G172" s="267">
        <v>2013</v>
      </c>
      <c r="H172" s="265" t="s">
        <v>1856</v>
      </c>
      <c r="I172" s="267">
        <v>224</v>
      </c>
      <c r="J172" s="267" t="s">
        <v>1676</v>
      </c>
      <c r="K172" s="267" t="s">
        <v>1523</v>
      </c>
      <c r="L172" s="267">
        <v>42893</v>
      </c>
      <c r="M172" s="272" t="s">
        <v>1677</v>
      </c>
      <c r="N172" s="272" t="s">
        <v>1691</v>
      </c>
      <c r="O172" s="267"/>
      <c r="P172" s="267"/>
      <c r="S172" s="22">
        <v>1</v>
      </c>
    </row>
    <row r="173" spans="1:19" hidden="1">
      <c r="A173" s="266">
        <v>183</v>
      </c>
      <c r="B173" s="269" t="s">
        <v>1298</v>
      </c>
      <c r="C173" s="267" t="s">
        <v>1261</v>
      </c>
      <c r="D173" s="267" t="s">
        <v>1692</v>
      </c>
      <c r="E173" s="267"/>
      <c r="F173" s="267">
        <v>1</v>
      </c>
      <c r="G173" s="267">
        <v>2007</v>
      </c>
      <c r="H173" s="265" t="s">
        <v>1857</v>
      </c>
      <c r="I173" s="267">
        <v>120</v>
      </c>
      <c r="J173" s="267" t="s">
        <v>1522</v>
      </c>
      <c r="K173" s="267" t="s">
        <v>1648</v>
      </c>
      <c r="L173" s="267">
        <v>42893</v>
      </c>
      <c r="M173" s="272" t="s">
        <v>1677</v>
      </c>
      <c r="N173" s="272" t="s">
        <v>1693</v>
      </c>
      <c r="O173" s="267"/>
      <c r="P173" s="267"/>
      <c r="S173" s="22">
        <v>1</v>
      </c>
    </row>
    <row r="174" spans="1:19" hidden="1">
      <c r="A174" s="266">
        <v>184</v>
      </c>
      <c r="B174" s="269" t="s">
        <v>877</v>
      </c>
      <c r="C174" s="267" t="s">
        <v>1262</v>
      </c>
      <c r="D174" s="266" t="s">
        <v>969</v>
      </c>
      <c r="E174" s="266"/>
      <c r="F174" s="266">
        <v>1</v>
      </c>
      <c r="G174" s="266">
        <v>2014</v>
      </c>
      <c r="H174" s="265" t="s">
        <v>1858</v>
      </c>
      <c r="I174" s="266">
        <v>149</v>
      </c>
      <c r="J174" s="266" t="s">
        <v>970</v>
      </c>
      <c r="K174" s="266" t="s">
        <v>971</v>
      </c>
      <c r="L174" s="266" t="s">
        <v>972</v>
      </c>
      <c r="M174" s="272" t="s">
        <v>973</v>
      </c>
      <c r="N174" s="272"/>
      <c r="O174" s="266"/>
      <c r="P174" s="266"/>
      <c r="S174" s="22">
        <v>1</v>
      </c>
    </row>
    <row r="175" spans="1:19" hidden="1">
      <c r="A175" s="266">
        <v>185</v>
      </c>
      <c r="B175" s="269" t="s">
        <v>877</v>
      </c>
      <c r="C175" s="267" t="s">
        <v>1262</v>
      </c>
      <c r="D175" s="266" t="s">
        <v>974</v>
      </c>
      <c r="E175" s="266"/>
      <c r="F175" s="266">
        <v>1</v>
      </c>
      <c r="G175" s="266">
        <v>2016</v>
      </c>
      <c r="H175" s="265" t="s">
        <v>1859</v>
      </c>
      <c r="I175" s="266">
        <v>193</v>
      </c>
      <c r="J175" s="266" t="s">
        <v>976</v>
      </c>
      <c r="K175" s="266" t="s">
        <v>977</v>
      </c>
      <c r="L175" s="266" t="s">
        <v>978</v>
      </c>
      <c r="M175" s="272" t="s">
        <v>979</v>
      </c>
      <c r="N175" s="272"/>
      <c r="O175" s="266"/>
      <c r="P175" s="266"/>
      <c r="S175" s="22">
        <v>1</v>
      </c>
    </row>
    <row r="176" spans="1:19" hidden="1">
      <c r="A176" s="266">
        <v>184</v>
      </c>
      <c r="B176" s="269" t="s">
        <v>1298</v>
      </c>
      <c r="C176" s="267" t="s">
        <v>1261</v>
      </c>
      <c r="D176" s="266" t="s">
        <v>1637</v>
      </c>
      <c r="E176" s="266"/>
      <c r="F176" s="267">
        <v>1</v>
      </c>
      <c r="G176" s="266">
        <v>2016</v>
      </c>
      <c r="H176" s="265" t="s">
        <v>1860</v>
      </c>
      <c r="I176" s="266">
        <v>112</v>
      </c>
      <c r="J176" s="266" t="s">
        <v>1522</v>
      </c>
      <c r="K176" s="266"/>
      <c r="L176" s="266"/>
      <c r="M176" s="272"/>
      <c r="N176" s="272"/>
      <c r="O176" s="266"/>
      <c r="P176" s="266"/>
      <c r="S176" s="22">
        <v>1</v>
      </c>
    </row>
    <row r="177" spans="1:19" hidden="1">
      <c r="A177" s="266">
        <v>185</v>
      </c>
      <c r="B177" s="269" t="s">
        <v>1298</v>
      </c>
      <c r="C177" s="267" t="s">
        <v>1261</v>
      </c>
      <c r="D177" s="266" t="s">
        <v>1641</v>
      </c>
      <c r="E177" s="266"/>
      <c r="F177" s="267">
        <v>1</v>
      </c>
      <c r="G177" s="266">
        <v>2015</v>
      </c>
      <c r="H177" s="265" t="s">
        <v>975</v>
      </c>
      <c r="I177" s="266">
        <v>322</v>
      </c>
      <c r="J177" s="266" t="s">
        <v>1522</v>
      </c>
      <c r="K177" s="266"/>
      <c r="L177" s="266"/>
      <c r="M177" s="272"/>
      <c r="N177" s="272"/>
      <c r="O177" s="266"/>
      <c r="P177" s="266"/>
      <c r="S177" s="22">
        <v>1</v>
      </c>
    </row>
    <row r="178" spans="1:19" hidden="1">
      <c r="A178" s="266">
        <v>186</v>
      </c>
      <c r="B178" s="269" t="s">
        <v>2186</v>
      </c>
      <c r="C178" s="267" t="s">
        <v>1261</v>
      </c>
      <c r="D178" s="266" t="s">
        <v>2259</v>
      </c>
      <c r="E178" s="266">
        <v>1</v>
      </c>
      <c r="F178" s="266"/>
      <c r="G178" s="266">
        <v>2002</v>
      </c>
      <c r="H178" s="265" t="s">
        <v>2260</v>
      </c>
      <c r="I178" s="266"/>
      <c r="J178" s="266" t="s">
        <v>2261</v>
      </c>
      <c r="K178" s="266" t="s">
        <v>2262</v>
      </c>
      <c r="L178" s="266">
        <v>43045</v>
      </c>
      <c r="M178" s="272" t="s">
        <v>2263</v>
      </c>
      <c r="N178" s="272" t="s">
        <v>2264</v>
      </c>
      <c r="O178" s="266"/>
      <c r="P178" s="266" t="s">
        <v>2265</v>
      </c>
      <c r="S178" s="22">
        <v>1</v>
      </c>
    </row>
    <row r="179" spans="1:19">
      <c r="A179" s="266" t="s">
        <v>2489</v>
      </c>
      <c r="B179" s="269"/>
      <c r="C179" s="267"/>
      <c r="D179" s="266"/>
      <c r="E179" s="266">
        <f>SUBTOTAL(109,Tabla3[Masculino])</f>
        <v>14</v>
      </c>
      <c r="F179" s="266">
        <f>SUBTOTAL(109,Tabla3[Femenino])</f>
        <v>26</v>
      </c>
      <c r="G179" s="266">
        <f>SUBTOTAL(101,Tabla3[Año])</f>
        <v>2008.1470588235295</v>
      </c>
      <c r="H179" s="265"/>
      <c r="I179" s="266"/>
      <c r="J179" s="266"/>
      <c r="K179" s="266"/>
      <c r="L179" s="266"/>
      <c r="M179" s="266"/>
      <c r="N179" s="266"/>
      <c r="O179" s="266"/>
      <c r="P179" s="266">
        <f>SUBTOTAL(103,Tabla3[Resumen])</f>
        <v>6</v>
      </c>
      <c r="R179">
        <f>SUM(R2:R178)</f>
        <v>13</v>
      </c>
      <c r="S179">
        <f>SUM(S2:S178)</f>
        <v>164</v>
      </c>
    </row>
    <row r="180" spans="1:19">
      <c r="H180"/>
    </row>
    <row r="181" spans="1:19">
      <c r="H181"/>
      <c r="S181">
        <v>1</v>
      </c>
    </row>
    <row r="182" spans="1:19">
      <c r="H182"/>
      <c r="S182">
        <v>1</v>
      </c>
    </row>
    <row r="183" spans="1:19" ht="19.5" customHeight="1">
      <c r="H183"/>
      <c r="R183">
        <v>1</v>
      </c>
    </row>
    <row r="184" spans="1:19">
      <c r="H184"/>
    </row>
    <row r="185" spans="1:19">
      <c r="H185"/>
    </row>
    <row r="186" spans="1:19">
      <c r="H186"/>
    </row>
    <row r="210" spans="1:16">
      <c r="A210" s="49"/>
      <c r="B210" s="49"/>
      <c r="C210" s="49"/>
      <c r="D210" s="49"/>
      <c r="E210" s="49">
        <f>SUM(E180:E209)</f>
        <v>0</v>
      </c>
      <c r="F210" s="49">
        <f>SUM(F180:F209)</f>
        <v>0</v>
      </c>
      <c r="G210" s="97" t="e">
        <f>AVERAGE(G180:G209)</f>
        <v>#DIV/0!</v>
      </c>
      <c r="I210" s="98"/>
      <c r="J210" s="49"/>
      <c r="K210" s="49"/>
      <c r="L210" s="49"/>
      <c r="M210" s="49"/>
      <c r="N210" s="49"/>
      <c r="O210" s="49"/>
      <c r="P210" s="49"/>
    </row>
  </sheetData>
  <hyperlinks>
    <hyperlink ref="M174" r:id="rId1"/>
    <hyperlink ref="M175" r:id="rId2"/>
    <hyperlink ref="M59" r:id="rId3"/>
    <hyperlink ref="M60" r:id="rId4"/>
    <hyperlink ref="M61" r:id="rId5"/>
    <hyperlink ref="M62" r:id="rId6"/>
    <hyperlink ref="M67" r:id="rId7"/>
    <hyperlink ref="D125" r:id="rId8"/>
    <hyperlink ref="D126" r:id="rId9"/>
    <hyperlink ref="D141" r:id="rId10"/>
    <hyperlink ref="M155" r:id="rId11"/>
    <hyperlink ref="M156" r:id="rId12"/>
    <hyperlink ref="M157" r:id="rId13"/>
    <hyperlink ref="M158" r:id="rId14"/>
    <hyperlink ref="M159" r:id="rId15"/>
    <hyperlink ref="M160" r:id="rId16"/>
    <hyperlink ref="M161" r:id="rId17"/>
    <hyperlink ref="M162" r:id="rId18"/>
    <hyperlink ref="M163" r:id="rId19"/>
    <hyperlink ref="M164" r:id="rId20"/>
    <hyperlink ref="M166" r:id="rId21"/>
    <hyperlink ref="M167" r:id="rId22"/>
    <hyperlink ref="M168" r:id="rId23"/>
    <hyperlink ref="M169" r:id="rId24"/>
    <hyperlink ref="M170" r:id="rId25"/>
    <hyperlink ref="M171" r:id="rId26"/>
    <hyperlink ref="M172" r:id="rId27"/>
    <hyperlink ref="M173" r:id="rId28"/>
    <hyperlink ref="N178" r:id="rId29" display="http://www.librosenred.com/libros/guerrerocuarentaanosdedominacionyresistencialosmovimientoscivicosenluchapermanentepordemocraciajusticiayotrodesarrollo.html"/>
    <hyperlink ref="M178" r:id="rId30"/>
  </hyperlinks>
  <pageMargins left="0.7" right="0.7" top="0.75" bottom="0.75" header="0.3" footer="0.3"/>
  <pageSetup orientation="portrait" horizontalDpi="300" verticalDpi="300" r:id="rId31"/>
  <tableParts count="1">
    <tablePart r:id="rId32"/>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C12" sqref="C12:H12"/>
    </sheetView>
  </sheetViews>
  <sheetFormatPr baseColWidth="10" defaultRowHeight="15"/>
  <cols>
    <col min="1" max="1" width="12" customWidth="1"/>
    <col min="3" max="3" width="18.42578125" customWidth="1"/>
    <col min="4" max="4" width="28.42578125" customWidth="1"/>
    <col min="5" max="6" width="12.140625" customWidth="1"/>
    <col min="7" max="7" width="8.28515625" style="93" customWidth="1"/>
    <col min="8" max="8" width="48.28515625" style="22" customWidth="1"/>
    <col min="9" max="9" width="22" customWidth="1"/>
    <col min="11" max="11" width="16.140625" customWidth="1"/>
    <col min="13" max="13" width="34" customWidth="1"/>
  </cols>
  <sheetData>
    <row r="1" spans="1:18" ht="30.75" thickBot="1">
      <c r="A1" t="s">
        <v>1881</v>
      </c>
      <c r="B1" s="1" t="s">
        <v>1</v>
      </c>
      <c r="C1" s="1" t="s">
        <v>10</v>
      </c>
      <c r="D1" s="1" t="s">
        <v>2</v>
      </c>
      <c r="E1" s="1" t="s">
        <v>15</v>
      </c>
      <c r="F1" s="140" t="s">
        <v>16</v>
      </c>
      <c r="G1" s="142" t="s">
        <v>13</v>
      </c>
      <c r="H1" s="141" t="s">
        <v>4</v>
      </c>
      <c r="I1" s="2" t="s">
        <v>37</v>
      </c>
      <c r="J1" s="2" t="s">
        <v>9</v>
      </c>
      <c r="K1" s="2" t="s">
        <v>29</v>
      </c>
      <c r="L1" s="2" t="s">
        <v>38</v>
      </c>
      <c r="M1" s="2" t="s">
        <v>0</v>
      </c>
      <c r="O1" s="148" t="s">
        <v>2295</v>
      </c>
      <c r="P1" s="148" t="s">
        <v>2296</v>
      </c>
    </row>
    <row r="2" spans="1:18" hidden="1">
      <c r="A2">
        <v>1</v>
      </c>
      <c r="B2" t="s">
        <v>877</v>
      </c>
      <c r="C2" t="s">
        <v>1261</v>
      </c>
      <c r="D2" t="s">
        <v>981</v>
      </c>
      <c r="E2">
        <v>1</v>
      </c>
      <c r="G2" s="143">
        <v>2017</v>
      </c>
      <c r="H2" s="22" t="s">
        <v>982</v>
      </c>
      <c r="J2" s="17" t="s">
        <v>983</v>
      </c>
      <c r="K2" t="s">
        <v>984</v>
      </c>
      <c r="M2" t="s">
        <v>985</v>
      </c>
      <c r="O2">
        <v>1</v>
      </c>
    </row>
    <row r="3" spans="1:18" hidden="1">
      <c r="A3">
        <v>2</v>
      </c>
      <c r="B3" t="s">
        <v>877</v>
      </c>
      <c r="C3" t="s">
        <v>1261</v>
      </c>
      <c r="D3" t="s">
        <v>986</v>
      </c>
      <c r="G3" s="143">
        <v>2016</v>
      </c>
      <c r="H3" s="22" t="s">
        <v>987</v>
      </c>
      <c r="I3" t="s">
        <v>988</v>
      </c>
      <c r="J3" s="17" t="s">
        <v>989</v>
      </c>
      <c r="K3" t="s">
        <v>984</v>
      </c>
      <c r="M3" t="s">
        <v>990</v>
      </c>
      <c r="O3">
        <v>1</v>
      </c>
    </row>
    <row r="4" spans="1:18" hidden="1">
      <c r="A4">
        <v>3</v>
      </c>
      <c r="B4" t="s">
        <v>991</v>
      </c>
      <c r="C4" t="s">
        <v>1261</v>
      </c>
      <c r="D4" t="s">
        <v>1114</v>
      </c>
      <c r="G4" s="143">
        <v>2015</v>
      </c>
      <c r="H4" s="22" t="s">
        <v>1115</v>
      </c>
      <c r="J4" s="17" t="s">
        <v>928</v>
      </c>
      <c r="K4" s="16">
        <v>42968</v>
      </c>
      <c r="L4" s="16"/>
      <c r="M4" t="s">
        <v>1116</v>
      </c>
      <c r="O4">
        <v>1</v>
      </c>
    </row>
    <row r="5" spans="1:18" hidden="1">
      <c r="A5">
        <v>4</v>
      </c>
      <c r="B5" t="s">
        <v>991</v>
      </c>
      <c r="C5" t="s">
        <v>1261</v>
      </c>
      <c r="D5" t="s">
        <v>1117</v>
      </c>
      <c r="G5" s="143">
        <f ca="1">AVERAGE(G2:G5)</f>
        <v>2016</v>
      </c>
      <c r="H5" s="22" t="s">
        <v>1118</v>
      </c>
      <c r="J5" s="17" t="s">
        <v>1119</v>
      </c>
      <c r="K5" s="16">
        <v>42968</v>
      </c>
      <c r="L5" s="16"/>
      <c r="M5" t="s">
        <v>1120</v>
      </c>
      <c r="O5">
        <v>1</v>
      </c>
    </row>
    <row r="6" spans="1:18" hidden="1">
      <c r="A6">
        <v>5</v>
      </c>
      <c r="B6" t="s">
        <v>1298</v>
      </c>
      <c r="C6" t="s">
        <v>1261</v>
      </c>
      <c r="D6" t="s">
        <v>1866</v>
      </c>
      <c r="G6" s="95">
        <v>2017</v>
      </c>
      <c r="H6" s="22" t="s">
        <v>1867</v>
      </c>
      <c r="I6" t="s">
        <v>1865</v>
      </c>
      <c r="J6" s="74" t="s">
        <v>1864</v>
      </c>
      <c r="P6">
        <v>1</v>
      </c>
    </row>
    <row r="7" spans="1:18" hidden="1">
      <c r="A7">
        <v>6</v>
      </c>
      <c r="B7" t="s">
        <v>2186</v>
      </c>
      <c r="C7" t="s">
        <v>1261</v>
      </c>
      <c r="D7" s="123" t="s">
        <v>2193</v>
      </c>
      <c r="G7" s="144">
        <v>2010</v>
      </c>
      <c r="H7" s="22" t="s">
        <v>2192</v>
      </c>
      <c r="I7" s="123" t="s">
        <v>2193</v>
      </c>
      <c r="J7" s="134" t="s">
        <v>2194</v>
      </c>
      <c r="M7" s="123" t="s">
        <v>2195</v>
      </c>
      <c r="O7">
        <v>1</v>
      </c>
      <c r="R7" s="16"/>
    </row>
    <row r="8" spans="1:18" hidden="1">
      <c r="A8">
        <v>7</v>
      </c>
      <c r="B8" t="s">
        <v>2186</v>
      </c>
      <c r="C8" t="s">
        <v>1261</v>
      </c>
      <c r="G8" s="145">
        <v>2010</v>
      </c>
      <c r="H8" s="124" t="s">
        <v>2224</v>
      </c>
      <c r="I8" t="s">
        <v>2223</v>
      </c>
      <c r="J8" s="17" t="s">
        <v>2222</v>
      </c>
      <c r="K8" s="137">
        <v>43024</v>
      </c>
      <c r="M8" s="123" t="s">
        <v>2221</v>
      </c>
      <c r="O8">
        <v>1</v>
      </c>
    </row>
    <row r="9" spans="1:18" hidden="1">
      <c r="A9">
        <v>8</v>
      </c>
      <c r="B9" t="s">
        <v>2186</v>
      </c>
      <c r="C9" s="138" t="s">
        <v>1262</v>
      </c>
      <c r="G9" s="145">
        <v>2015</v>
      </c>
      <c r="H9" s="138" t="s">
        <v>2258</v>
      </c>
      <c r="I9" t="s">
        <v>2253</v>
      </c>
      <c r="J9" s="17" t="s">
        <v>2257</v>
      </c>
      <c r="K9" s="137">
        <v>43039</v>
      </c>
      <c r="M9" s="123" t="s">
        <v>2256</v>
      </c>
      <c r="O9">
        <v>1</v>
      </c>
    </row>
    <row r="10" spans="1:18" hidden="1">
      <c r="A10">
        <v>9</v>
      </c>
      <c r="B10" t="s">
        <v>2186</v>
      </c>
      <c r="C10" s="138" t="s">
        <v>1262</v>
      </c>
      <c r="D10" t="s">
        <v>2255</v>
      </c>
      <c r="E10">
        <v>1</v>
      </c>
      <c r="G10" s="145">
        <v>2005</v>
      </c>
      <c r="H10" s="124" t="s">
        <v>2254</v>
      </c>
      <c r="I10" t="s">
        <v>2253</v>
      </c>
      <c r="J10" s="17" t="s">
        <v>2252</v>
      </c>
      <c r="K10" s="16">
        <v>43039</v>
      </c>
      <c r="M10" t="s">
        <v>2251</v>
      </c>
      <c r="O10">
        <v>1</v>
      </c>
    </row>
    <row r="11" spans="1:18" hidden="1">
      <c r="A11">
        <v>10</v>
      </c>
      <c r="B11" s="123" t="s">
        <v>2186</v>
      </c>
      <c r="C11" s="138" t="s">
        <v>1261</v>
      </c>
      <c r="D11" s="123" t="s">
        <v>2250</v>
      </c>
      <c r="F11" s="123">
        <v>1</v>
      </c>
      <c r="G11" s="145">
        <v>2005</v>
      </c>
      <c r="H11" s="124" t="s">
        <v>2249</v>
      </c>
      <c r="J11" s="135" t="s">
        <v>2248</v>
      </c>
      <c r="K11" s="139">
        <v>43039</v>
      </c>
      <c r="M11" s="123" t="s">
        <v>2247</v>
      </c>
      <c r="O11">
        <v>1</v>
      </c>
    </row>
    <row r="12" spans="1:18">
      <c r="A12">
        <v>11</v>
      </c>
      <c r="B12" t="s">
        <v>2186</v>
      </c>
      <c r="C12" s="138" t="s">
        <v>2302</v>
      </c>
      <c r="D12" t="s">
        <v>140</v>
      </c>
      <c r="E12">
        <v>1</v>
      </c>
      <c r="G12" s="145">
        <v>2014</v>
      </c>
      <c r="H12" s="124" t="s">
        <v>2246</v>
      </c>
      <c r="I12" t="s">
        <v>2245</v>
      </c>
      <c r="J12" s="17" t="s">
        <v>2244</v>
      </c>
      <c r="K12" s="16">
        <v>43045</v>
      </c>
      <c r="M12" s="123" t="s">
        <v>2243</v>
      </c>
      <c r="O12">
        <v>1</v>
      </c>
    </row>
    <row r="13" spans="1:18" hidden="1">
      <c r="A13">
        <v>12</v>
      </c>
      <c r="B13" t="s">
        <v>2186</v>
      </c>
      <c r="C13" s="138" t="s">
        <v>743</v>
      </c>
      <c r="D13" t="s">
        <v>2242</v>
      </c>
      <c r="E13">
        <v>1</v>
      </c>
      <c r="G13" s="145">
        <v>2015</v>
      </c>
      <c r="H13" s="124" t="s">
        <v>2241</v>
      </c>
      <c r="I13" t="s">
        <v>2240</v>
      </c>
      <c r="J13" s="17" t="s">
        <v>2239</v>
      </c>
      <c r="K13" s="137">
        <v>43045</v>
      </c>
      <c r="M13" s="123" t="s">
        <v>2238</v>
      </c>
      <c r="O13">
        <v>1</v>
      </c>
    </row>
    <row r="14" spans="1:18" hidden="1">
      <c r="A14">
        <v>13</v>
      </c>
      <c r="B14" t="s">
        <v>2186</v>
      </c>
      <c r="C14" s="138" t="s">
        <v>1261</v>
      </c>
      <c r="G14" s="145">
        <v>2017</v>
      </c>
      <c r="H14" s="124" t="s">
        <v>2237</v>
      </c>
      <c r="I14" t="s">
        <v>2236</v>
      </c>
      <c r="J14" s="17" t="s">
        <v>2235</v>
      </c>
      <c r="K14" s="137">
        <v>43045</v>
      </c>
      <c r="M14" s="123" t="s">
        <v>2234</v>
      </c>
      <c r="O14">
        <v>1</v>
      </c>
    </row>
    <row r="15" spans="1:18" hidden="1">
      <c r="A15">
        <v>14</v>
      </c>
      <c r="B15" t="s">
        <v>2186</v>
      </c>
      <c r="C15" s="138" t="s">
        <v>743</v>
      </c>
      <c r="D15" t="s">
        <v>2233</v>
      </c>
      <c r="E15">
        <v>1</v>
      </c>
      <c r="G15" s="145">
        <v>2014</v>
      </c>
      <c r="H15" s="124" t="s">
        <v>2232</v>
      </c>
      <c r="I15" t="s">
        <v>2231</v>
      </c>
      <c r="J15" s="17" t="s">
        <v>2230</v>
      </c>
      <c r="K15" s="137">
        <v>43045</v>
      </c>
      <c r="M15" s="123" t="s">
        <v>2229</v>
      </c>
      <c r="O15">
        <v>1</v>
      </c>
    </row>
    <row r="16" spans="1:18" hidden="1">
      <c r="A16">
        <v>15</v>
      </c>
      <c r="B16" t="s">
        <v>2186</v>
      </c>
      <c r="C16" s="138" t="s">
        <v>1262</v>
      </c>
      <c r="G16" s="145">
        <v>2010</v>
      </c>
      <c r="H16" s="124" t="s">
        <v>2228</v>
      </c>
      <c r="I16" t="s">
        <v>2227</v>
      </c>
      <c r="J16" s="17" t="s">
        <v>2226</v>
      </c>
      <c r="K16" s="137">
        <v>43052</v>
      </c>
      <c r="M16" s="123" t="s">
        <v>2225</v>
      </c>
      <c r="O16">
        <v>1</v>
      </c>
    </row>
    <row r="17" spans="5:16" hidden="1">
      <c r="E17">
        <f>SUM(E2:E16)</f>
        <v>5</v>
      </c>
      <c r="F17">
        <f>SUM(F2:F16)</f>
        <v>1</v>
      </c>
    </row>
    <row r="18" spans="5:16">
      <c r="O18">
        <f>SUM(O2:O16)</f>
        <v>14</v>
      </c>
      <c r="P18">
        <f>SUM(P2:P16)</f>
        <v>1</v>
      </c>
    </row>
  </sheetData>
  <hyperlinks>
    <hyperlink ref="J2" r:id="rId1"/>
    <hyperlink ref="J3" r:id="rId2"/>
    <hyperlink ref="J4" r:id="rId3"/>
    <hyperlink ref="J5" r:id="rId4"/>
    <hyperlink ref="J6" r:id="rId5"/>
    <hyperlink ref="J7" r:id="rId6"/>
    <hyperlink ref="J8" r:id="rId7"/>
    <hyperlink ref="J9" r:id="rId8"/>
    <hyperlink ref="J10" r:id="rId9"/>
    <hyperlink ref="J11" r:id="rId10"/>
    <hyperlink ref="J12" r:id="rId11"/>
    <hyperlink ref="J13" r:id="rId12"/>
    <hyperlink ref="J14" r:id="rId13"/>
    <hyperlink ref="J15" r:id="rId14"/>
    <hyperlink ref="J16" r:id="rId15"/>
  </hyperlinks>
  <pageMargins left="0.75" right="0.75" top="1" bottom="1" header="0.5" footer="0.5"/>
  <pageSetup orientation="portrait"/>
  <headerFooter alignWithMargins="0"/>
  <tableParts count="1">
    <tablePart r:id="rId16"/>
  </tablePar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2"/>
  <sheetViews>
    <sheetView topLeftCell="A133" workbookViewId="0">
      <selection activeCell="C152" sqref="C152:D152"/>
    </sheetView>
  </sheetViews>
  <sheetFormatPr baseColWidth="10" defaultRowHeight="15"/>
  <cols>
    <col min="1" max="1" width="11.5703125" customWidth="1"/>
    <col min="3" max="3" width="12.28515625" customWidth="1"/>
    <col min="4" max="4" width="12.140625" customWidth="1"/>
  </cols>
  <sheetData>
    <row r="1" spans="1:6" ht="15.75" thickBot="1">
      <c r="A1" s="288" t="s">
        <v>14</v>
      </c>
      <c r="B1" s="288" t="s">
        <v>2</v>
      </c>
      <c r="C1" s="288" t="s">
        <v>15</v>
      </c>
      <c r="D1" s="288" t="s">
        <v>16</v>
      </c>
      <c r="E1" s="289" t="s">
        <v>13</v>
      </c>
      <c r="F1" s="288" t="s">
        <v>4</v>
      </c>
    </row>
    <row r="2" spans="1:6">
      <c r="A2" s="184" t="s">
        <v>2300</v>
      </c>
      <c r="B2" s="184" t="s">
        <v>65</v>
      </c>
      <c r="C2" s="184">
        <v>1</v>
      </c>
      <c r="D2" s="184"/>
      <c r="E2" s="185"/>
      <c r="F2" s="186" t="s">
        <v>66</v>
      </c>
    </row>
    <row r="3" spans="1:6">
      <c r="A3" s="187" t="s">
        <v>2300</v>
      </c>
      <c r="B3" s="187" t="s">
        <v>878</v>
      </c>
      <c r="C3" s="187">
        <v>1</v>
      </c>
      <c r="D3" s="187">
        <v>1</v>
      </c>
      <c r="E3" s="188"/>
      <c r="F3" s="187" t="s">
        <v>879</v>
      </c>
    </row>
    <row r="4" spans="1:6">
      <c r="A4" s="184" t="s">
        <v>2300</v>
      </c>
      <c r="B4" s="184" t="s">
        <v>881</v>
      </c>
      <c r="C4" s="184">
        <v>1</v>
      </c>
      <c r="D4" s="184"/>
      <c r="E4" s="185">
        <v>2010</v>
      </c>
      <c r="F4" s="184" t="s">
        <v>882</v>
      </c>
    </row>
    <row r="5" spans="1:6">
      <c r="A5" s="187" t="s">
        <v>2300</v>
      </c>
      <c r="B5" s="187" t="s">
        <v>1710</v>
      </c>
      <c r="C5" s="187">
        <v>4</v>
      </c>
      <c r="D5" s="187"/>
      <c r="E5" s="188"/>
      <c r="F5" s="187" t="s">
        <v>1711</v>
      </c>
    </row>
    <row r="6" spans="1:6">
      <c r="A6" s="177" t="s">
        <v>2300</v>
      </c>
      <c r="B6" s="182" t="s">
        <v>2362</v>
      </c>
      <c r="C6" s="182">
        <v>1</v>
      </c>
      <c r="D6" s="182">
        <v>1</v>
      </c>
      <c r="E6" s="178">
        <v>2016</v>
      </c>
      <c r="F6" s="182" t="s">
        <v>2363</v>
      </c>
    </row>
    <row r="7" spans="1:6">
      <c r="A7" s="180" t="s">
        <v>2300</v>
      </c>
      <c r="B7" s="174" t="s">
        <v>2412</v>
      </c>
      <c r="C7" s="187"/>
      <c r="D7" s="174">
        <v>1</v>
      </c>
      <c r="E7" s="175">
        <v>2016</v>
      </c>
      <c r="F7" s="174" t="s">
        <v>2413</v>
      </c>
    </row>
    <row r="8" spans="1:6">
      <c r="A8" s="177" t="s">
        <v>2300</v>
      </c>
      <c r="B8" s="179" t="s">
        <v>2352</v>
      </c>
      <c r="C8" s="182"/>
      <c r="D8" s="182">
        <v>1</v>
      </c>
      <c r="E8" s="178">
        <v>2016</v>
      </c>
      <c r="F8" s="183" t="s">
        <v>2353</v>
      </c>
    </row>
    <row r="9" spans="1:6">
      <c r="A9" s="180" t="s">
        <v>2300</v>
      </c>
      <c r="B9" s="174" t="s">
        <v>2356</v>
      </c>
      <c r="C9" s="174">
        <v>2</v>
      </c>
      <c r="D9" s="174">
        <v>2</v>
      </c>
      <c r="E9" s="175">
        <v>2016</v>
      </c>
      <c r="F9" s="174" t="s">
        <v>2357</v>
      </c>
    </row>
    <row r="10" spans="1:6">
      <c r="A10" s="177" t="s">
        <v>2300</v>
      </c>
      <c r="B10" s="182" t="s">
        <v>2389</v>
      </c>
      <c r="C10" s="182">
        <v>1</v>
      </c>
      <c r="D10" s="182"/>
      <c r="E10" s="178">
        <v>2016</v>
      </c>
      <c r="F10" s="182" t="s">
        <v>2390</v>
      </c>
    </row>
    <row r="11" spans="1:6">
      <c r="A11" s="180" t="s">
        <v>2300</v>
      </c>
      <c r="B11" s="174" t="s">
        <v>2437</v>
      </c>
      <c r="C11" s="174">
        <v>1</v>
      </c>
      <c r="D11" s="174"/>
      <c r="E11" s="175">
        <v>2016</v>
      </c>
      <c r="F11" s="174" t="s">
        <v>2438</v>
      </c>
    </row>
    <row r="12" spans="1:6">
      <c r="A12" s="177" t="s">
        <v>2300</v>
      </c>
      <c r="B12" s="179" t="s">
        <v>2329</v>
      </c>
      <c r="C12" s="182">
        <v>1</v>
      </c>
      <c r="D12" s="182"/>
      <c r="E12" s="178">
        <v>2016</v>
      </c>
      <c r="F12" s="182" t="s">
        <v>2330</v>
      </c>
    </row>
    <row r="13" spans="1:6">
      <c r="A13" s="180" t="s">
        <v>2300</v>
      </c>
      <c r="B13" s="181" t="s">
        <v>2323</v>
      </c>
      <c r="C13" s="174">
        <v>1</v>
      </c>
      <c r="D13" s="174"/>
      <c r="E13" s="175">
        <v>2016</v>
      </c>
      <c r="F13" s="176" t="s">
        <v>2324</v>
      </c>
    </row>
    <row r="14" spans="1:6">
      <c r="A14" s="177" t="s">
        <v>2300</v>
      </c>
      <c r="B14" s="182" t="s">
        <v>2459</v>
      </c>
      <c r="C14" s="182"/>
      <c r="D14" s="182">
        <v>1</v>
      </c>
      <c r="E14" s="178">
        <v>2016</v>
      </c>
      <c r="F14" s="182" t="s">
        <v>2460</v>
      </c>
    </row>
    <row r="15" spans="1:6">
      <c r="A15" s="180" t="s">
        <v>2300</v>
      </c>
      <c r="B15" s="174" t="s">
        <v>2359</v>
      </c>
      <c r="C15" s="174"/>
      <c r="D15" s="174">
        <v>1</v>
      </c>
      <c r="E15" s="175">
        <v>2016</v>
      </c>
      <c r="F15" s="174" t="s">
        <v>2360</v>
      </c>
    </row>
    <row r="16" spans="1:6">
      <c r="A16" s="177" t="s">
        <v>2300</v>
      </c>
      <c r="B16" s="179" t="s">
        <v>2340</v>
      </c>
      <c r="C16" s="182"/>
      <c r="D16" s="182">
        <v>1</v>
      </c>
      <c r="E16" s="178">
        <v>2016</v>
      </c>
      <c r="F16" s="183" t="s">
        <v>2341</v>
      </c>
    </row>
    <row r="17" spans="1:6">
      <c r="A17" s="180" t="s">
        <v>2300</v>
      </c>
      <c r="B17" s="181" t="s">
        <v>2320</v>
      </c>
      <c r="C17" s="174"/>
      <c r="D17" s="174">
        <v>1</v>
      </c>
      <c r="E17" s="175">
        <v>2016</v>
      </c>
      <c r="F17" s="176" t="s">
        <v>2321</v>
      </c>
    </row>
    <row r="18" spans="1:6">
      <c r="A18" s="177" t="s">
        <v>2300</v>
      </c>
      <c r="B18" s="179" t="s">
        <v>2311</v>
      </c>
      <c r="C18" s="182"/>
      <c r="D18" s="182">
        <v>1</v>
      </c>
      <c r="E18" s="178">
        <v>2016</v>
      </c>
      <c r="F18" s="183" t="s">
        <v>2312</v>
      </c>
    </row>
    <row r="19" spans="1:6">
      <c r="A19" s="232" t="s">
        <v>1262</v>
      </c>
      <c r="B19" s="230" t="s">
        <v>1141</v>
      </c>
      <c r="C19" s="230" t="s">
        <v>40</v>
      </c>
      <c r="D19" s="230">
        <v>1</v>
      </c>
      <c r="E19" s="231">
        <v>2016</v>
      </c>
      <c r="F19" s="230" t="s">
        <v>1142</v>
      </c>
    </row>
    <row r="20" spans="1:6">
      <c r="A20" s="233" t="s">
        <v>1262</v>
      </c>
      <c r="B20" s="224" t="s">
        <v>1148</v>
      </c>
      <c r="C20" s="224"/>
      <c r="D20" s="224">
        <v>1</v>
      </c>
      <c r="E20" s="225">
        <v>2016</v>
      </c>
      <c r="F20" s="224" t="s">
        <v>1149</v>
      </c>
    </row>
    <row r="21" spans="1:6">
      <c r="A21" s="230" t="s">
        <v>1262</v>
      </c>
      <c r="B21" s="230" t="s">
        <v>1175</v>
      </c>
      <c r="C21" s="230">
        <v>1</v>
      </c>
      <c r="D21" s="230"/>
      <c r="E21" s="231">
        <v>1990</v>
      </c>
      <c r="F21" s="230" t="s">
        <v>1176</v>
      </c>
    </row>
    <row r="22" spans="1:6">
      <c r="A22" s="233" t="s">
        <v>1262</v>
      </c>
      <c r="B22" s="224" t="s">
        <v>1182</v>
      </c>
      <c r="C22" s="224">
        <v>1</v>
      </c>
      <c r="D22" s="224"/>
      <c r="E22" s="225">
        <v>2000</v>
      </c>
      <c r="F22" s="224" t="s">
        <v>1183</v>
      </c>
    </row>
    <row r="23" spans="1:6">
      <c r="A23" s="229" t="s">
        <v>1262</v>
      </c>
      <c r="B23" s="229" t="s">
        <v>1896</v>
      </c>
      <c r="C23" s="229"/>
      <c r="D23" s="229">
        <v>1</v>
      </c>
      <c r="E23" s="229">
        <v>2013</v>
      </c>
      <c r="F23" s="229" t="s">
        <v>1897</v>
      </c>
    </row>
    <row r="24" spans="1:6">
      <c r="A24" s="220" t="s">
        <v>1262</v>
      </c>
      <c r="B24" s="220" t="s">
        <v>1958</v>
      </c>
      <c r="C24" s="220">
        <v>1</v>
      </c>
      <c r="D24" s="220"/>
      <c r="E24" s="220">
        <v>2011</v>
      </c>
      <c r="F24" s="220" t="s">
        <v>1959</v>
      </c>
    </row>
    <row r="25" spans="1:6">
      <c r="A25" s="229" t="s">
        <v>1262</v>
      </c>
      <c r="B25" s="229" t="s">
        <v>1965</v>
      </c>
      <c r="C25" s="229">
        <v>1</v>
      </c>
      <c r="D25" s="229"/>
      <c r="E25" s="229">
        <v>2011</v>
      </c>
      <c r="F25" s="229" t="s">
        <v>1966</v>
      </c>
    </row>
    <row r="26" spans="1:6">
      <c r="A26" s="220" t="s">
        <v>1262</v>
      </c>
      <c r="B26" s="220" t="s">
        <v>2024</v>
      </c>
      <c r="C26" s="220"/>
      <c r="D26" s="220">
        <v>1</v>
      </c>
      <c r="E26" s="220">
        <v>2015</v>
      </c>
      <c r="F26" s="220" t="s">
        <v>2025</v>
      </c>
    </row>
    <row r="27" spans="1:6">
      <c r="A27" s="244" t="s">
        <v>1262</v>
      </c>
      <c r="B27" s="205" t="s">
        <v>72</v>
      </c>
      <c r="C27" s="205">
        <v>3</v>
      </c>
      <c r="D27" s="205"/>
      <c r="E27" s="200">
        <v>2015</v>
      </c>
      <c r="F27" s="206" t="s">
        <v>73</v>
      </c>
    </row>
    <row r="28" spans="1:6">
      <c r="A28" s="243" t="s">
        <v>1262</v>
      </c>
      <c r="B28" s="202" t="s">
        <v>76</v>
      </c>
      <c r="C28" s="202">
        <v>1</v>
      </c>
      <c r="D28" s="202"/>
      <c r="E28" s="202">
        <v>2000</v>
      </c>
      <c r="F28" s="204" t="s">
        <v>77</v>
      </c>
    </row>
    <row r="29" spans="1:6">
      <c r="A29" s="244" t="s">
        <v>1262</v>
      </c>
      <c r="B29" s="200" t="s">
        <v>84</v>
      </c>
      <c r="C29" s="200">
        <v>1</v>
      </c>
      <c r="D29" s="200"/>
      <c r="E29" s="200">
        <v>2016</v>
      </c>
      <c r="F29" s="206" t="s">
        <v>85</v>
      </c>
    </row>
    <row r="30" spans="1:6">
      <c r="A30" s="243" t="s">
        <v>1262</v>
      </c>
      <c r="B30" s="203" t="s">
        <v>88</v>
      </c>
      <c r="C30" s="203"/>
      <c r="D30" s="203">
        <v>2</v>
      </c>
      <c r="E30" s="202">
        <v>2012</v>
      </c>
      <c r="F30" s="204" t="s">
        <v>89</v>
      </c>
    </row>
    <row r="31" spans="1:6">
      <c r="A31" s="244" t="s">
        <v>1262</v>
      </c>
      <c r="B31" s="200" t="s">
        <v>93</v>
      </c>
      <c r="C31" s="200"/>
      <c r="D31" s="200">
        <v>1</v>
      </c>
      <c r="E31" s="200">
        <v>2008</v>
      </c>
      <c r="F31" s="206" t="s">
        <v>94</v>
      </c>
    </row>
    <row r="32" spans="1:6">
      <c r="A32" s="243" t="s">
        <v>1262</v>
      </c>
      <c r="B32" s="202" t="s">
        <v>95</v>
      </c>
      <c r="C32" s="202">
        <v>1</v>
      </c>
      <c r="D32" s="202"/>
      <c r="E32" s="202">
        <v>2008</v>
      </c>
      <c r="F32" s="204" t="s">
        <v>96</v>
      </c>
    </row>
    <row r="33" spans="1:6">
      <c r="A33" s="244" t="s">
        <v>1262</v>
      </c>
      <c r="B33" s="200" t="s">
        <v>98</v>
      </c>
      <c r="C33" s="200"/>
      <c r="D33" s="200">
        <v>1</v>
      </c>
      <c r="E33" s="200">
        <v>2003</v>
      </c>
      <c r="F33" s="206" t="s">
        <v>99</v>
      </c>
    </row>
    <row r="34" spans="1:6">
      <c r="A34" s="243" t="s">
        <v>1262</v>
      </c>
      <c r="B34" s="203" t="s">
        <v>100</v>
      </c>
      <c r="C34" s="203">
        <v>1</v>
      </c>
      <c r="D34" s="203"/>
      <c r="E34" s="202">
        <v>1994</v>
      </c>
      <c r="F34" s="204" t="s">
        <v>101</v>
      </c>
    </row>
    <row r="35" spans="1:6">
      <c r="A35" s="244" t="s">
        <v>1262</v>
      </c>
      <c r="B35" s="200" t="s">
        <v>104</v>
      </c>
      <c r="C35" s="200">
        <v>1</v>
      </c>
      <c r="D35" s="200"/>
      <c r="E35" s="200">
        <v>2010</v>
      </c>
      <c r="F35" s="200" t="s">
        <v>105</v>
      </c>
    </row>
    <row r="36" spans="1:6">
      <c r="A36" s="243" t="s">
        <v>1262</v>
      </c>
      <c r="B36" s="202" t="s">
        <v>107</v>
      </c>
      <c r="C36" s="202">
        <v>1</v>
      </c>
      <c r="D36" s="202"/>
      <c r="E36" s="202">
        <v>2010</v>
      </c>
      <c r="F36" s="202" t="s">
        <v>108</v>
      </c>
    </row>
    <row r="37" spans="1:6">
      <c r="A37" s="244" t="s">
        <v>1262</v>
      </c>
      <c r="B37" s="200" t="s">
        <v>109</v>
      </c>
      <c r="C37" s="200">
        <v>1</v>
      </c>
      <c r="D37" s="200"/>
      <c r="E37" s="200">
        <v>2012</v>
      </c>
      <c r="F37" s="206" t="s">
        <v>110</v>
      </c>
    </row>
    <row r="38" spans="1:6">
      <c r="A38" s="243" t="s">
        <v>1262</v>
      </c>
      <c r="B38" s="202" t="s">
        <v>111</v>
      </c>
      <c r="C38" s="202">
        <v>1</v>
      </c>
      <c r="D38" s="202"/>
      <c r="E38" s="202">
        <v>2014</v>
      </c>
      <c r="F38" s="204" t="s">
        <v>112</v>
      </c>
    </row>
    <row r="39" spans="1:6">
      <c r="A39" s="244" t="s">
        <v>1262</v>
      </c>
      <c r="B39" s="200" t="s">
        <v>115</v>
      </c>
      <c r="C39" s="200">
        <v>1</v>
      </c>
      <c r="D39" s="200"/>
      <c r="E39" s="200">
        <v>2008</v>
      </c>
      <c r="F39" s="200" t="s">
        <v>116</v>
      </c>
    </row>
    <row r="40" spans="1:6">
      <c r="A40" s="202" t="s">
        <v>1262</v>
      </c>
      <c r="B40" s="202" t="s">
        <v>118</v>
      </c>
      <c r="C40" s="202">
        <v>1</v>
      </c>
      <c r="D40" s="202"/>
      <c r="E40" s="202">
        <v>2008</v>
      </c>
      <c r="F40" s="202" t="s">
        <v>119</v>
      </c>
    </row>
    <row r="41" spans="1:6">
      <c r="A41" s="200" t="s">
        <v>1262</v>
      </c>
      <c r="B41" s="200" t="s">
        <v>130</v>
      </c>
      <c r="C41" s="200">
        <v>1</v>
      </c>
      <c r="D41" s="200"/>
      <c r="E41" s="200">
        <v>2003</v>
      </c>
      <c r="F41" s="200" t="s">
        <v>131</v>
      </c>
    </row>
    <row r="42" spans="1:6">
      <c r="A42" s="202" t="s">
        <v>1262</v>
      </c>
      <c r="B42" s="202" t="s">
        <v>132</v>
      </c>
      <c r="C42" s="202">
        <v>1</v>
      </c>
      <c r="D42" s="202"/>
      <c r="E42" s="202">
        <v>2009</v>
      </c>
      <c r="F42" s="204" t="s">
        <v>133</v>
      </c>
    </row>
    <row r="43" spans="1:6">
      <c r="A43" s="200" t="s">
        <v>1262</v>
      </c>
      <c r="B43" s="200" t="s">
        <v>140</v>
      </c>
      <c r="C43" s="200">
        <v>1</v>
      </c>
      <c r="D43" s="200"/>
      <c r="E43" s="200">
        <v>1999</v>
      </c>
      <c r="F43" s="200" t="s">
        <v>141</v>
      </c>
    </row>
    <row r="44" spans="1:6">
      <c r="A44" s="202" t="s">
        <v>1262</v>
      </c>
      <c r="B44" s="202" t="s">
        <v>144</v>
      </c>
      <c r="C44" s="202">
        <v>1</v>
      </c>
      <c r="D44" s="202"/>
      <c r="E44" s="202">
        <v>1993</v>
      </c>
      <c r="F44" s="204" t="s">
        <v>145</v>
      </c>
    </row>
    <row r="45" spans="1:6">
      <c r="A45" s="200" t="s">
        <v>1262</v>
      </c>
      <c r="B45" s="200" t="s">
        <v>146</v>
      </c>
      <c r="C45" s="200">
        <v>1</v>
      </c>
      <c r="D45" s="200"/>
      <c r="E45" s="200">
        <v>1993</v>
      </c>
      <c r="F45" s="206" t="s">
        <v>147</v>
      </c>
    </row>
    <row r="46" spans="1:6">
      <c r="A46" s="202" t="s">
        <v>1262</v>
      </c>
      <c r="B46" s="202" t="s">
        <v>140</v>
      </c>
      <c r="C46" s="202">
        <v>1</v>
      </c>
      <c r="D46" s="202"/>
      <c r="E46" s="202">
        <v>2002</v>
      </c>
      <c r="F46" s="202" t="s">
        <v>153</v>
      </c>
    </row>
    <row r="47" spans="1:6">
      <c r="A47" s="200" t="s">
        <v>1262</v>
      </c>
      <c r="B47" s="200" t="s">
        <v>166</v>
      </c>
      <c r="C47" s="200">
        <v>1</v>
      </c>
      <c r="D47" s="200"/>
      <c r="E47" s="200">
        <v>1994</v>
      </c>
      <c r="F47" s="200" t="s">
        <v>167</v>
      </c>
    </row>
    <row r="48" spans="1:6">
      <c r="A48" s="202" t="s">
        <v>1262</v>
      </c>
      <c r="B48" s="202" t="s">
        <v>170</v>
      </c>
      <c r="C48" s="202">
        <v>1</v>
      </c>
      <c r="D48" s="202"/>
      <c r="E48" s="202">
        <v>2015</v>
      </c>
      <c r="F48" s="202" t="s">
        <v>171</v>
      </c>
    </row>
    <row r="49" spans="1:6">
      <c r="A49" s="200" t="s">
        <v>1262</v>
      </c>
      <c r="B49" s="200" t="s">
        <v>176</v>
      </c>
      <c r="C49" s="200"/>
      <c r="D49" s="200">
        <v>1</v>
      </c>
      <c r="E49" s="200">
        <v>2014</v>
      </c>
      <c r="F49" s="200" t="s">
        <v>177</v>
      </c>
    </row>
    <row r="50" spans="1:6">
      <c r="A50" s="202" t="s">
        <v>1262</v>
      </c>
      <c r="B50" s="202" t="s">
        <v>182</v>
      </c>
      <c r="C50" s="202">
        <v>1</v>
      </c>
      <c r="D50" s="202"/>
      <c r="E50" s="202">
        <v>2006</v>
      </c>
      <c r="F50" s="204" t="s">
        <v>183</v>
      </c>
    </row>
    <row r="51" spans="1:6">
      <c r="A51" s="200" t="s">
        <v>1262</v>
      </c>
      <c r="B51" s="205" t="s">
        <v>186</v>
      </c>
      <c r="C51" s="205">
        <v>1</v>
      </c>
      <c r="D51" s="205"/>
      <c r="E51" s="200">
        <v>2006</v>
      </c>
      <c r="F51" s="206" t="s">
        <v>187</v>
      </c>
    </row>
    <row r="52" spans="1:6">
      <c r="A52" s="202" t="s">
        <v>1262</v>
      </c>
      <c r="B52" s="202" t="s">
        <v>190</v>
      </c>
      <c r="C52" s="202">
        <v>1</v>
      </c>
      <c r="D52" s="202"/>
      <c r="E52" s="202">
        <v>2005</v>
      </c>
      <c r="F52" s="204" t="s">
        <v>191</v>
      </c>
    </row>
    <row r="53" spans="1:6">
      <c r="A53" s="200" t="s">
        <v>1262</v>
      </c>
      <c r="B53" s="200" t="s">
        <v>194</v>
      </c>
      <c r="C53" s="200"/>
      <c r="D53" s="200">
        <v>1</v>
      </c>
      <c r="E53" s="200">
        <v>2005</v>
      </c>
      <c r="F53" s="206" t="s">
        <v>195</v>
      </c>
    </row>
    <row r="54" spans="1:6">
      <c r="A54" s="202" t="s">
        <v>1262</v>
      </c>
      <c r="B54" s="203" t="s">
        <v>188</v>
      </c>
      <c r="C54" s="203">
        <v>1</v>
      </c>
      <c r="D54" s="203"/>
      <c r="E54" s="202">
        <v>2005</v>
      </c>
      <c r="F54" s="204" t="s">
        <v>196</v>
      </c>
    </row>
    <row r="55" spans="1:6">
      <c r="A55" s="200" t="s">
        <v>1262</v>
      </c>
      <c r="B55" s="205" t="s">
        <v>197</v>
      </c>
      <c r="C55" s="205"/>
      <c r="D55" s="205">
        <v>1</v>
      </c>
      <c r="E55" s="200">
        <v>2003</v>
      </c>
      <c r="F55" s="206" t="s">
        <v>198</v>
      </c>
    </row>
    <row r="56" spans="1:6">
      <c r="A56" s="202" t="s">
        <v>1262</v>
      </c>
      <c r="B56" s="202" t="s">
        <v>199</v>
      </c>
      <c r="C56" s="202"/>
      <c r="D56" s="202">
        <v>1</v>
      </c>
      <c r="E56" s="202">
        <v>2002</v>
      </c>
      <c r="F56" s="204" t="s">
        <v>200</v>
      </c>
    </row>
    <row r="57" spans="1:6">
      <c r="A57" s="200" t="s">
        <v>1262</v>
      </c>
      <c r="B57" s="205" t="s">
        <v>218</v>
      </c>
      <c r="C57" s="205"/>
      <c r="D57" s="205">
        <v>1</v>
      </c>
      <c r="E57" s="200">
        <v>1998</v>
      </c>
      <c r="F57" s="206" t="s">
        <v>219</v>
      </c>
    </row>
    <row r="58" spans="1:6">
      <c r="A58" s="202" t="s">
        <v>1262</v>
      </c>
      <c r="B58" s="202" t="s">
        <v>220</v>
      </c>
      <c r="C58" s="202">
        <v>1</v>
      </c>
      <c r="D58" s="202"/>
      <c r="E58" s="202">
        <v>1998</v>
      </c>
      <c r="F58" s="204" t="s">
        <v>221</v>
      </c>
    </row>
    <row r="59" spans="1:6">
      <c r="A59" s="200" t="s">
        <v>1262</v>
      </c>
      <c r="B59" s="200" t="s">
        <v>222</v>
      </c>
      <c r="C59" s="200">
        <v>1</v>
      </c>
      <c r="D59" s="200"/>
      <c r="E59" s="200">
        <v>1997</v>
      </c>
      <c r="F59" s="206" t="s">
        <v>223</v>
      </c>
    </row>
    <row r="60" spans="1:6">
      <c r="A60" s="202" t="s">
        <v>1262</v>
      </c>
      <c r="B60" s="202" t="s">
        <v>224</v>
      </c>
      <c r="C60" s="202">
        <v>1</v>
      </c>
      <c r="D60" s="202"/>
      <c r="E60" s="202">
        <v>1997</v>
      </c>
      <c r="F60" s="204" t="s">
        <v>225</v>
      </c>
    </row>
    <row r="61" spans="1:6">
      <c r="A61" s="200" t="s">
        <v>1262</v>
      </c>
      <c r="B61" s="200" t="s">
        <v>228</v>
      </c>
      <c r="C61" s="200">
        <v>1</v>
      </c>
      <c r="D61" s="200"/>
      <c r="E61" s="200">
        <v>1996</v>
      </c>
      <c r="F61" s="206" t="s">
        <v>229</v>
      </c>
    </row>
    <row r="62" spans="1:6">
      <c r="A62" s="202" t="s">
        <v>1262</v>
      </c>
      <c r="B62" s="202" t="s">
        <v>238</v>
      </c>
      <c r="C62" s="202">
        <v>1</v>
      </c>
      <c r="D62" s="202"/>
      <c r="E62" s="202">
        <v>2005</v>
      </c>
      <c r="F62" s="202" t="s">
        <v>239</v>
      </c>
    </row>
    <row r="63" spans="1:6">
      <c r="A63" s="200" t="s">
        <v>1262</v>
      </c>
      <c r="B63" s="200" t="s">
        <v>248</v>
      </c>
      <c r="C63" s="200"/>
      <c r="D63" s="200"/>
      <c r="E63" s="200">
        <v>2010</v>
      </c>
      <c r="F63" s="200" t="s">
        <v>249</v>
      </c>
    </row>
    <row r="64" spans="1:6">
      <c r="A64" s="202" t="s">
        <v>1262</v>
      </c>
      <c r="B64" s="202" t="s">
        <v>254</v>
      </c>
      <c r="C64" s="202">
        <v>1</v>
      </c>
      <c r="D64" s="202"/>
      <c r="E64" s="202">
        <v>2011</v>
      </c>
      <c r="F64" s="202" t="s">
        <v>255</v>
      </c>
    </row>
    <row r="65" spans="1:6">
      <c r="A65" s="200" t="s">
        <v>1262</v>
      </c>
      <c r="B65" s="200" t="s">
        <v>260</v>
      </c>
      <c r="C65" s="200"/>
      <c r="D65" s="200">
        <v>1</v>
      </c>
      <c r="E65" s="200">
        <v>2009</v>
      </c>
      <c r="F65" s="200" t="s">
        <v>261</v>
      </c>
    </row>
    <row r="66" spans="1:6">
      <c r="A66" s="202" t="s">
        <v>1262</v>
      </c>
      <c r="B66" s="202" t="s">
        <v>268</v>
      </c>
      <c r="C66" s="202">
        <v>1</v>
      </c>
      <c r="D66" s="202"/>
      <c r="E66" s="202">
        <v>2014</v>
      </c>
      <c r="F66" s="202" t="s">
        <v>269</v>
      </c>
    </row>
    <row r="67" spans="1:6">
      <c r="A67" s="200" t="s">
        <v>1262</v>
      </c>
      <c r="B67" s="200" t="s">
        <v>209</v>
      </c>
      <c r="C67" s="200"/>
      <c r="D67" s="200">
        <v>1</v>
      </c>
      <c r="E67" s="200">
        <v>1990</v>
      </c>
      <c r="F67" s="200" t="s">
        <v>270</v>
      </c>
    </row>
    <row r="68" spans="1:6">
      <c r="A68" s="202" t="s">
        <v>1262</v>
      </c>
      <c r="B68" s="202" t="s">
        <v>275</v>
      </c>
      <c r="C68" s="202"/>
      <c r="D68" s="202"/>
      <c r="E68" s="202">
        <v>2010</v>
      </c>
      <c r="F68" s="202" t="s">
        <v>276</v>
      </c>
    </row>
    <row r="69" spans="1:6">
      <c r="A69" s="200" t="s">
        <v>1262</v>
      </c>
      <c r="B69" s="200" t="s">
        <v>277</v>
      </c>
      <c r="C69" s="200">
        <v>1</v>
      </c>
      <c r="D69" s="200"/>
      <c r="E69" s="200">
        <v>1972</v>
      </c>
      <c r="F69" s="200" t="s">
        <v>278</v>
      </c>
    </row>
    <row r="70" spans="1:6">
      <c r="A70" s="202" t="s">
        <v>1262</v>
      </c>
      <c r="B70" s="202" t="s">
        <v>323</v>
      </c>
      <c r="C70" s="202"/>
      <c r="D70" s="202">
        <v>1</v>
      </c>
      <c r="E70" s="202">
        <v>1984</v>
      </c>
      <c r="F70" s="202" t="s">
        <v>324</v>
      </c>
    </row>
    <row r="71" spans="1:6">
      <c r="A71" s="200" t="s">
        <v>1262</v>
      </c>
      <c r="B71" s="200" t="s">
        <v>329</v>
      </c>
      <c r="C71" s="200">
        <v>1</v>
      </c>
      <c r="D71" s="200"/>
      <c r="E71" s="200">
        <v>1987</v>
      </c>
      <c r="F71" s="200" t="s">
        <v>330</v>
      </c>
    </row>
    <row r="72" spans="1:6">
      <c r="A72" s="202" t="s">
        <v>1262</v>
      </c>
      <c r="B72" s="202" t="s">
        <v>335</v>
      </c>
      <c r="C72" s="202"/>
      <c r="D72" s="202">
        <v>1</v>
      </c>
      <c r="E72" s="202">
        <v>1985</v>
      </c>
      <c r="F72" s="202" t="s">
        <v>336</v>
      </c>
    </row>
    <row r="73" spans="1:6">
      <c r="A73" s="200" t="s">
        <v>1262</v>
      </c>
      <c r="B73" s="200" t="s">
        <v>337</v>
      </c>
      <c r="C73" s="200"/>
      <c r="D73" s="200">
        <v>1</v>
      </c>
      <c r="E73" s="200">
        <v>1989</v>
      </c>
      <c r="F73" s="200" t="s">
        <v>338</v>
      </c>
    </row>
    <row r="74" spans="1:6">
      <c r="A74" s="202" t="s">
        <v>1262</v>
      </c>
      <c r="B74" s="202" t="s">
        <v>339</v>
      </c>
      <c r="C74" s="202">
        <v>1</v>
      </c>
      <c r="D74" s="202"/>
      <c r="E74" s="202">
        <v>1992</v>
      </c>
      <c r="F74" s="202" t="s">
        <v>340</v>
      </c>
    </row>
    <row r="75" spans="1:6">
      <c r="A75" s="200" t="s">
        <v>1262</v>
      </c>
      <c r="B75" s="200" t="s">
        <v>360</v>
      </c>
      <c r="C75" s="200"/>
      <c r="D75" s="200">
        <v>1</v>
      </c>
      <c r="E75" s="200" t="s">
        <v>361</v>
      </c>
      <c r="F75" s="200" t="s">
        <v>362</v>
      </c>
    </row>
    <row r="76" spans="1:6">
      <c r="A76" s="202" t="s">
        <v>1262</v>
      </c>
      <c r="B76" s="202" t="s">
        <v>386</v>
      </c>
      <c r="C76" s="202"/>
      <c r="D76" s="202">
        <v>1</v>
      </c>
      <c r="E76" s="202">
        <v>2014</v>
      </c>
      <c r="F76" s="202" t="s">
        <v>387</v>
      </c>
    </row>
    <row r="77" spans="1:6">
      <c r="A77" s="200" t="s">
        <v>1262</v>
      </c>
      <c r="B77" s="200" t="s">
        <v>388</v>
      </c>
      <c r="C77" s="200">
        <v>1</v>
      </c>
      <c r="D77" s="200"/>
      <c r="E77" s="200">
        <v>2013</v>
      </c>
      <c r="F77" s="200" t="s">
        <v>389</v>
      </c>
    </row>
    <row r="78" spans="1:6">
      <c r="A78" s="202" t="s">
        <v>1262</v>
      </c>
      <c r="B78" s="202" t="s">
        <v>394</v>
      </c>
      <c r="C78" s="202">
        <v>1</v>
      </c>
      <c r="D78" s="202"/>
      <c r="E78" s="202">
        <v>2012</v>
      </c>
      <c r="F78" s="202" t="s">
        <v>395</v>
      </c>
    </row>
    <row r="79" spans="1:6">
      <c r="A79" s="200" t="s">
        <v>1262</v>
      </c>
      <c r="B79" s="200" t="s">
        <v>401</v>
      </c>
      <c r="C79" s="200">
        <v>1</v>
      </c>
      <c r="D79" s="200"/>
      <c r="E79" s="200">
        <v>2010</v>
      </c>
      <c r="F79" s="200" t="s">
        <v>402</v>
      </c>
    </row>
    <row r="80" spans="1:6">
      <c r="A80" s="202" t="s">
        <v>1262</v>
      </c>
      <c r="B80" s="202" t="s">
        <v>403</v>
      </c>
      <c r="C80" s="202"/>
      <c r="D80" s="202">
        <v>1</v>
      </c>
      <c r="E80" s="202">
        <v>2010</v>
      </c>
      <c r="F80" s="202" t="s">
        <v>404</v>
      </c>
    </row>
    <row r="81" spans="1:6">
      <c r="A81" s="200" t="s">
        <v>1262</v>
      </c>
      <c r="B81" s="200" t="s">
        <v>140</v>
      </c>
      <c r="C81" s="200">
        <v>1</v>
      </c>
      <c r="D81" s="200"/>
      <c r="E81" s="200">
        <v>2010</v>
      </c>
      <c r="F81" s="200" t="s">
        <v>416</v>
      </c>
    </row>
    <row r="82" spans="1:6">
      <c r="A82" s="202" t="s">
        <v>1262</v>
      </c>
      <c r="B82" s="202" t="s">
        <v>440</v>
      </c>
      <c r="C82" s="202"/>
      <c r="D82" s="202">
        <v>1</v>
      </c>
      <c r="E82" s="202">
        <v>2008</v>
      </c>
      <c r="F82" s="202" t="s">
        <v>441</v>
      </c>
    </row>
    <row r="83" spans="1:6">
      <c r="A83" s="200" t="s">
        <v>1262</v>
      </c>
      <c r="B83" s="200" t="s">
        <v>442</v>
      </c>
      <c r="C83" s="200"/>
      <c r="D83" s="200">
        <v>1</v>
      </c>
      <c r="E83" s="200">
        <v>2008</v>
      </c>
      <c r="F83" s="200" t="s">
        <v>443</v>
      </c>
    </row>
    <row r="84" spans="1:6">
      <c r="A84" s="202" t="s">
        <v>1262</v>
      </c>
      <c r="B84" s="202" t="s">
        <v>446</v>
      </c>
      <c r="C84" s="202">
        <v>1</v>
      </c>
      <c r="D84" s="202"/>
      <c r="E84" s="202">
        <v>2007</v>
      </c>
      <c r="F84" s="202" t="s">
        <v>447</v>
      </c>
    </row>
    <row r="85" spans="1:6">
      <c r="A85" s="200" t="s">
        <v>1262</v>
      </c>
      <c r="B85" s="200" t="s">
        <v>471</v>
      </c>
      <c r="C85" s="200">
        <v>1</v>
      </c>
      <c r="D85" s="200"/>
      <c r="E85" s="200">
        <v>2006</v>
      </c>
      <c r="F85" s="200" t="s">
        <v>472</v>
      </c>
    </row>
    <row r="86" spans="1:6">
      <c r="A86" s="202" t="s">
        <v>1262</v>
      </c>
      <c r="B86" s="202" t="s">
        <v>477</v>
      </c>
      <c r="C86" s="202">
        <v>1</v>
      </c>
      <c r="D86" s="202"/>
      <c r="E86" s="202">
        <v>2005</v>
      </c>
      <c r="F86" s="202" t="s">
        <v>478</v>
      </c>
    </row>
    <row r="87" spans="1:6">
      <c r="A87" s="200" t="s">
        <v>1262</v>
      </c>
      <c r="B87" s="200" t="s">
        <v>491</v>
      </c>
      <c r="C87" s="200">
        <v>1</v>
      </c>
      <c r="D87" s="200"/>
      <c r="E87" s="200">
        <v>2004</v>
      </c>
      <c r="F87" s="200" t="s">
        <v>492</v>
      </c>
    </row>
    <row r="88" spans="1:6">
      <c r="A88" s="202" t="s">
        <v>1262</v>
      </c>
      <c r="B88" s="202" t="s">
        <v>188</v>
      </c>
      <c r="C88" s="202"/>
      <c r="D88" s="202">
        <v>1</v>
      </c>
      <c r="E88" s="202">
        <v>2003</v>
      </c>
      <c r="F88" s="202" t="s">
        <v>493</v>
      </c>
    </row>
    <row r="89" spans="1:6">
      <c r="A89" s="200" t="s">
        <v>1262</v>
      </c>
      <c r="B89" s="200" t="s">
        <v>201</v>
      </c>
      <c r="C89" s="200">
        <v>1</v>
      </c>
      <c r="D89" s="200"/>
      <c r="E89" s="200">
        <v>2002</v>
      </c>
      <c r="F89" s="200" t="s">
        <v>500</v>
      </c>
    </row>
    <row r="90" spans="1:6">
      <c r="A90" s="202" t="s">
        <v>1262</v>
      </c>
      <c r="B90" s="202" t="s">
        <v>502</v>
      </c>
      <c r="C90" s="202">
        <v>1</v>
      </c>
      <c r="D90" s="202"/>
      <c r="E90" s="202">
        <v>2002</v>
      </c>
      <c r="F90" s="202" t="s">
        <v>503</v>
      </c>
    </row>
    <row r="91" spans="1:6">
      <c r="A91" s="200" t="s">
        <v>1262</v>
      </c>
      <c r="B91" s="200" t="s">
        <v>504</v>
      </c>
      <c r="C91" s="200">
        <v>1</v>
      </c>
      <c r="D91" s="200"/>
      <c r="E91" s="200">
        <v>2001</v>
      </c>
      <c r="F91" s="200" t="s">
        <v>505</v>
      </c>
    </row>
    <row r="92" spans="1:6">
      <c r="A92" s="202" t="s">
        <v>1262</v>
      </c>
      <c r="B92" s="202" t="s">
        <v>506</v>
      </c>
      <c r="C92" s="202"/>
      <c r="D92" s="202">
        <v>1</v>
      </c>
      <c r="E92" s="202">
        <v>2001</v>
      </c>
      <c r="F92" s="202" t="s">
        <v>507</v>
      </c>
    </row>
    <row r="93" spans="1:6">
      <c r="A93" s="200" t="s">
        <v>1262</v>
      </c>
      <c r="B93" s="200" t="s">
        <v>515</v>
      </c>
      <c r="C93" s="200">
        <v>1</v>
      </c>
      <c r="D93" s="200"/>
      <c r="E93" s="200">
        <v>2001</v>
      </c>
      <c r="F93" s="200" t="s">
        <v>516</v>
      </c>
    </row>
    <row r="94" spans="1:6">
      <c r="A94" s="202" t="s">
        <v>1262</v>
      </c>
      <c r="B94" s="202" t="s">
        <v>515</v>
      </c>
      <c r="C94" s="202">
        <v>1</v>
      </c>
      <c r="D94" s="202"/>
      <c r="E94" s="202">
        <v>2001</v>
      </c>
      <c r="F94" s="202" t="s">
        <v>517</v>
      </c>
    </row>
    <row r="95" spans="1:6">
      <c r="A95" s="200" t="s">
        <v>1262</v>
      </c>
      <c r="B95" s="200" t="s">
        <v>520</v>
      </c>
      <c r="C95" s="200">
        <v>1</v>
      </c>
      <c r="D95" s="200"/>
      <c r="E95" s="200">
        <v>2000</v>
      </c>
      <c r="F95" s="200" t="s">
        <v>521</v>
      </c>
    </row>
    <row r="96" spans="1:6">
      <c r="A96" s="202" t="s">
        <v>1262</v>
      </c>
      <c r="B96" s="201" t="s">
        <v>732</v>
      </c>
      <c r="C96" s="201">
        <v>1</v>
      </c>
      <c r="D96" s="201"/>
      <c r="E96" s="201">
        <v>1984</v>
      </c>
      <c r="F96" s="201" t="s">
        <v>733</v>
      </c>
    </row>
    <row r="97" spans="1:6">
      <c r="A97" s="200" t="s">
        <v>1262</v>
      </c>
      <c r="B97" s="199" t="s">
        <v>738</v>
      </c>
      <c r="C97" s="199">
        <v>1</v>
      </c>
      <c r="D97" s="199"/>
      <c r="E97" s="199">
        <v>1983</v>
      </c>
      <c r="F97" s="199" t="s">
        <v>739</v>
      </c>
    </row>
    <row r="98" spans="1:6">
      <c r="A98" s="202" t="s">
        <v>1262</v>
      </c>
      <c r="B98" s="201" t="s">
        <v>738</v>
      </c>
      <c r="C98" s="201">
        <v>1</v>
      </c>
      <c r="D98" s="201"/>
      <c r="E98" s="201">
        <v>1990</v>
      </c>
      <c r="F98" s="201" t="s">
        <v>750</v>
      </c>
    </row>
    <row r="99" spans="1:6">
      <c r="A99" s="200" t="s">
        <v>1262</v>
      </c>
      <c r="B99" s="199" t="s">
        <v>751</v>
      </c>
      <c r="C99" s="199">
        <v>1</v>
      </c>
      <c r="D99" s="199"/>
      <c r="E99" s="199">
        <v>2016</v>
      </c>
      <c r="F99" s="199" t="s">
        <v>752</v>
      </c>
    </row>
    <row r="100" spans="1:6">
      <c r="A100" s="202" t="s">
        <v>1262</v>
      </c>
      <c r="B100" s="201" t="s">
        <v>775</v>
      </c>
      <c r="C100" s="201">
        <v>2</v>
      </c>
      <c r="D100" s="201"/>
      <c r="E100" s="201">
        <v>1983</v>
      </c>
      <c r="F100" s="201" t="s">
        <v>776</v>
      </c>
    </row>
    <row r="101" spans="1:6">
      <c r="A101" s="200" t="s">
        <v>1262</v>
      </c>
      <c r="B101" s="244" t="s">
        <v>1279</v>
      </c>
      <c r="C101" s="244">
        <v>1</v>
      </c>
      <c r="D101" s="244"/>
      <c r="E101" s="242">
        <v>2014</v>
      </c>
      <c r="F101" s="244" t="s">
        <v>1280</v>
      </c>
    </row>
    <row r="102" spans="1:6">
      <c r="A102" s="202" t="s">
        <v>1262</v>
      </c>
      <c r="B102" s="243" t="s">
        <v>1289</v>
      </c>
      <c r="C102" s="241">
        <v>1</v>
      </c>
      <c r="D102" s="241">
        <v>1</v>
      </c>
      <c r="E102" s="241">
        <v>2013</v>
      </c>
      <c r="F102" s="243" t="s">
        <v>1290</v>
      </c>
    </row>
    <row r="103" spans="1:6">
      <c r="A103" s="245" t="s">
        <v>1262</v>
      </c>
      <c r="B103" s="246" t="s">
        <v>741</v>
      </c>
      <c r="C103" s="246">
        <v>1</v>
      </c>
      <c r="D103" s="246"/>
      <c r="E103" s="246">
        <v>1984</v>
      </c>
      <c r="F103" s="246" t="s">
        <v>1715</v>
      </c>
    </row>
    <row r="104" spans="1:6">
      <c r="A104" s="247" t="s">
        <v>1262</v>
      </c>
      <c r="B104" s="248" t="s">
        <v>751</v>
      </c>
      <c r="C104" s="248">
        <v>4</v>
      </c>
      <c r="D104" s="248"/>
      <c r="E104" s="248">
        <v>2016</v>
      </c>
      <c r="F104" s="248" t="s">
        <v>1717</v>
      </c>
    </row>
    <row r="105" spans="1:6">
      <c r="A105" s="245" t="s">
        <v>1262</v>
      </c>
      <c r="B105" s="246" t="s">
        <v>825</v>
      </c>
      <c r="C105" s="246">
        <v>1</v>
      </c>
      <c r="D105" s="246"/>
      <c r="E105" s="246">
        <v>2000</v>
      </c>
      <c r="F105" s="246" t="s">
        <v>826</v>
      </c>
    </row>
    <row r="106" spans="1:6">
      <c r="A106" s="247" t="s">
        <v>1262</v>
      </c>
      <c r="B106" s="248" t="s">
        <v>829</v>
      </c>
      <c r="C106" s="248"/>
      <c r="D106" s="248">
        <v>1</v>
      </c>
      <c r="E106" s="248" t="s">
        <v>830</v>
      </c>
      <c r="F106" s="248" t="s">
        <v>831</v>
      </c>
    </row>
    <row r="107" spans="1:6">
      <c r="A107" s="245" t="s">
        <v>1262</v>
      </c>
      <c r="B107" s="246" t="s">
        <v>840</v>
      </c>
      <c r="C107" s="246">
        <v>1</v>
      </c>
      <c r="D107" s="246"/>
      <c r="E107" s="246">
        <v>1991</v>
      </c>
      <c r="F107" s="246" t="s">
        <v>841</v>
      </c>
    </row>
    <row r="108" spans="1:6">
      <c r="A108" s="256" t="s">
        <v>2300</v>
      </c>
      <c r="B108" s="254" t="s">
        <v>580</v>
      </c>
      <c r="C108" s="254">
        <v>1</v>
      </c>
      <c r="D108" s="254"/>
      <c r="E108" s="254">
        <v>2006</v>
      </c>
      <c r="F108" s="255" t="s">
        <v>581</v>
      </c>
    </row>
    <row r="109" spans="1:6">
      <c r="A109" s="259" t="s">
        <v>2300</v>
      </c>
      <c r="B109" s="257" t="s">
        <v>591</v>
      </c>
      <c r="C109" s="257">
        <v>1</v>
      </c>
      <c r="D109" s="257"/>
      <c r="E109" s="257">
        <v>2007</v>
      </c>
      <c r="F109" s="258" t="s">
        <v>592</v>
      </c>
    </row>
    <row r="110" spans="1:6">
      <c r="A110" s="256" t="s">
        <v>2300</v>
      </c>
      <c r="B110" s="254" t="s">
        <v>638</v>
      </c>
      <c r="C110" s="254">
        <v>1</v>
      </c>
      <c r="D110" s="254"/>
      <c r="E110" s="254">
        <v>2013</v>
      </c>
      <c r="F110" s="255" t="s">
        <v>639</v>
      </c>
    </row>
    <row r="111" spans="1:6">
      <c r="A111" s="259" t="s">
        <v>2300</v>
      </c>
      <c r="B111" s="257" t="s">
        <v>642</v>
      </c>
      <c r="C111" s="257">
        <v>1</v>
      </c>
      <c r="D111" s="257"/>
      <c r="E111" s="257">
        <v>2013</v>
      </c>
      <c r="F111" s="258" t="s">
        <v>643</v>
      </c>
    </row>
    <row r="112" spans="1:6">
      <c r="A112" s="256" t="s">
        <v>2300</v>
      </c>
      <c r="B112" s="254" t="s">
        <v>667</v>
      </c>
      <c r="C112" s="254">
        <v>1</v>
      </c>
      <c r="D112" s="254"/>
      <c r="E112" s="254">
        <v>2016</v>
      </c>
      <c r="F112" s="255" t="s">
        <v>668</v>
      </c>
    </row>
    <row r="113" spans="1:6">
      <c r="A113" s="263" t="s">
        <v>2300</v>
      </c>
      <c r="B113" s="259" t="s">
        <v>789</v>
      </c>
      <c r="C113" s="259">
        <v>1</v>
      </c>
      <c r="D113" s="259"/>
      <c r="E113" s="259">
        <v>1987</v>
      </c>
      <c r="F113" s="258" t="s">
        <v>790</v>
      </c>
    </row>
    <row r="114" spans="1:6">
      <c r="A114" s="256" t="s">
        <v>2300</v>
      </c>
      <c r="B114" s="256" t="s">
        <v>1402</v>
      </c>
      <c r="C114" s="256">
        <v>1</v>
      </c>
      <c r="D114" s="256"/>
      <c r="E114" s="277">
        <v>2010</v>
      </c>
      <c r="F114" s="255" t="s">
        <v>1403</v>
      </c>
    </row>
    <row r="115" spans="1:6">
      <c r="A115" s="259" t="s">
        <v>2300</v>
      </c>
      <c r="B115" s="259" t="s">
        <v>1446</v>
      </c>
      <c r="C115" s="259"/>
      <c r="D115" s="259">
        <v>1</v>
      </c>
      <c r="E115" s="259"/>
      <c r="F115" s="258" t="s">
        <v>1447</v>
      </c>
    </row>
    <row r="116" spans="1:6">
      <c r="A116" s="256" t="s">
        <v>2300</v>
      </c>
      <c r="B116" s="256" t="s">
        <v>1462</v>
      </c>
      <c r="C116" s="256">
        <v>1</v>
      </c>
      <c r="D116" s="256"/>
      <c r="E116" s="256">
        <v>1998</v>
      </c>
      <c r="F116" s="255" t="s">
        <v>1463</v>
      </c>
    </row>
    <row r="117" spans="1:6">
      <c r="A117" s="259" t="s">
        <v>2300</v>
      </c>
      <c r="B117" s="259" t="s">
        <v>1470</v>
      </c>
      <c r="C117" s="259">
        <v>1</v>
      </c>
      <c r="D117" s="259"/>
      <c r="E117" s="259">
        <v>2005</v>
      </c>
      <c r="F117" s="258" t="s">
        <v>1471</v>
      </c>
    </row>
    <row r="118" spans="1:6">
      <c r="A118" s="264" t="s">
        <v>2300</v>
      </c>
      <c r="B118" s="256" t="s">
        <v>1462</v>
      </c>
      <c r="C118" s="256">
        <v>1</v>
      </c>
      <c r="D118" s="256"/>
      <c r="E118" s="256">
        <v>2006</v>
      </c>
      <c r="F118" s="255" t="s">
        <v>1487</v>
      </c>
    </row>
    <row r="119" spans="1:6">
      <c r="A119" s="279" t="s">
        <v>2300</v>
      </c>
      <c r="B119" s="279" t="s">
        <v>930</v>
      </c>
      <c r="C119" s="279"/>
      <c r="D119" s="279">
        <v>1</v>
      </c>
      <c r="E119" s="257">
        <v>2008</v>
      </c>
      <c r="F119" s="258" t="s">
        <v>2065</v>
      </c>
    </row>
    <row r="120" spans="1:6">
      <c r="A120" s="278" t="s">
        <v>2300</v>
      </c>
      <c r="B120" s="278" t="s">
        <v>906</v>
      </c>
      <c r="C120" s="278">
        <v>1</v>
      </c>
      <c r="D120" s="278"/>
      <c r="E120" s="254">
        <v>2013</v>
      </c>
      <c r="F120" s="255" t="s">
        <v>949</v>
      </c>
    </row>
    <row r="121" spans="1:6">
      <c r="A121" s="259" t="s">
        <v>2300</v>
      </c>
      <c r="B121" s="259" t="s">
        <v>1310</v>
      </c>
      <c r="C121" s="259"/>
      <c r="D121" s="259">
        <v>1</v>
      </c>
      <c r="E121" s="260">
        <v>1999</v>
      </c>
      <c r="F121" s="258" t="s">
        <v>1311</v>
      </c>
    </row>
    <row r="122" spans="1:6">
      <c r="A122" s="256" t="s">
        <v>2300</v>
      </c>
      <c r="B122" s="256" t="s">
        <v>1315</v>
      </c>
      <c r="C122" s="256">
        <v>1</v>
      </c>
      <c r="D122" s="256"/>
      <c r="E122" s="261">
        <v>2015</v>
      </c>
      <c r="F122" s="255" t="s">
        <v>1316</v>
      </c>
    </row>
    <row r="123" spans="1:6">
      <c r="A123" s="259" t="s">
        <v>2300</v>
      </c>
      <c r="B123" s="259" t="s">
        <v>1321</v>
      </c>
      <c r="C123" s="259">
        <v>1</v>
      </c>
      <c r="D123" s="259"/>
      <c r="E123" s="260">
        <v>2004</v>
      </c>
      <c r="F123" s="258" t="s">
        <v>1322</v>
      </c>
    </row>
    <row r="124" spans="1:6">
      <c r="A124" s="256" t="s">
        <v>2300</v>
      </c>
      <c r="B124" s="256" t="s">
        <v>1326</v>
      </c>
      <c r="C124" s="256">
        <v>1</v>
      </c>
      <c r="D124" s="256"/>
      <c r="E124" s="256">
        <v>2000</v>
      </c>
      <c r="F124" s="255" t="s">
        <v>1327</v>
      </c>
    </row>
    <row r="125" spans="1:6">
      <c r="A125" s="259" t="s">
        <v>2300</v>
      </c>
      <c r="B125" s="259" t="s">
        <v>1331</v>
      </c>
      <c r="C125" s="259"/>
      <c r="D125" s="259">
        <v>1</v>
      </c>
      <c r="E125" s="259">
        <v>2000</v>
      </c>
      <c r="F125" s="258" t="s">
        <v>1332</v>
      </c>
    </row>
    <row r="126" spans="1:6">
      <c r="A126" s="283" t="s">
        <v>1262</v>
      </c>
      <c r="B126" s="283" t="s">
        <v>810</v>
      </c>
      <c r="C126" s="283">
        <v>1</v>
      </c>
      <c r="D126" s="283"/>
      <c r="E126" s="283">
        <v>1988</v>
      </c>
      <c r="F126" s="284" t="s">
        <v>811</v>
      </c>
    </row>
    <row r="127" spans="1:6">
      <c r="A127" s="285" t="s">
        <v>1262</v>
      </c>
      <c r="B127" s="285" t="s">
        <v>832</v>
      </c>
      <c r="C127" s="285">
        <v>1</v>
      </c>
      <c r="D127" s="285"/>
      <c r="E127" s="285">
        <v>2011</v>
      </c>
      <c r="F127" s="286" t="s">
        <v>1752</v>
      </c>
    </row>
    <row r="128" spans="1:6">
      <c r="A128" s="283" t="s">
        <v>1262</v>
      </c>
      <c r="B128" s="283" t="s">
        <v>833</v>
      </c>
      <c r="C128" s="283">
        <v>1</v>
      </c>
      <c r="D128" s="283"/>
      <c r="E128" s="283">
        <v>2003</v>
      </c>
      <c r="F128" s="284" t="s">
        <v>834</v>
      </c>
    </row>
    <row r="129" spans="1:6">
      <c r="A129" s="285" t="s">
        <v>1262</v>
      </c>
      <c r="B129" s="285" t="s">
        <v>837</v>
      </c>
      <c r="C129" s="285"/>
      <c r="D129" s="285">
        <v>1</v>
      </c>
      <c r="E129" s="285">
        <v>2013</v>
      </c>
      <c r="F129" s="286" t="s">
        <v>838</v>
      </c>
    </row>
    <row r="130" spans="1:6">
      <c r="A130" s="283" t="s">
        <v>1262</v>
      </c>
      <c r="B130" s="283" t="s">
        <v>839</v>
      </c>
      <c r="C130" s="283"/>
      <c r="D130" s="283">
        <v>1</v>
      </c>
      <c r="E130" s="283">
        <v>1987</v>
      </c>
      <c r="F130" s="284" t="s">
        <v>1753</v>
      </c>
    </row>
    <row r="131" spans="1:6">
      <c r="A131" s="283" t="s">
        <v>1262</v>
      </c>
      <c r="B131" s="283" t="s">
        <v>845</v>
      </c>
      <c r="C131" s="283">
        <v>1</v>
      </c>
      <c r="D131" s="283"/>
      <c r="E131" s="283">
        <v>2014</v>
      </c>
      <c r="F131" s="284" t="s">
        <v>846</v>
      </c>
    </row>
    <row r="132" spans="1:6">
      <c r="A132" s="285" t="s">
        <v>1262</v>
      </c>
      <c r="B132" s="285" t="s">
        <v>849</v>
      </c>
      <c r="C132" s="285">
        <v>1</v>
      </c>
      <c r="D132" s="285"/>
      <c r="E132" s="285">
        <v>2016</v>
      </c>
      <c r="F132" s="286" t="s">
        <v>1759</v>
      </c>
    </row>
    <row r="133" spans="1:6">
      <c r="A133" s="283" t="s">
        <v>1262</v>
      </c>
      <c r="B133" s="283" t="s">
        <v>852</v>
      </c>
      <c r="C133" s="283"/>
      <c r="D133" s="283">
        <v>1</v>
      </c>
      <c r="E133" s="283">
        <v>2013</v>
      </c>
      <c r="F133" s="284" t="s">
        <v>853</v>
      </c>
    </row>
    <row r="134" spans="1:6">
      <c r="A134" s="285" t="s">
        <v>1262</v>
      </c>
      <c r="B134" s="285" t="s">
        <v>854</v>
      </c>
      <c r="C134" s="285">
        <v>1</v>
      </c>
      <c r="D134" s="285"/>
      <c r="E134" s="285">
        <v>1979</v>
      </c>
      <c r="F134" s="286" t="s">
        <v>855</v>
      </c>
    </row>
    <row r="135" spans="1:6">
      <c r="A135" s="283" t="s">
        <v>1262</v>
      </c>
      <c r="B135" s="283" t="s">
        <v>858</v>
      </c>
      <c r="C135" s="283">
        <v>1</v>
      </c>
      <c r="D135" s="283">
        <v>1</v>
      </c>
      <c r="E135" s="283">
        <v>2005</v>
      </c>
      <c r="F135" s="284" t="s">
        <v>859</v>
      </c>
    </row>
    <row r="136" spans="1:6">
      <c r="A136" s="285" t="s">
        <v>1262</v>
      </c>
      <c r="B136" s="285" t="s">
        <v>874</v>
      </c>
      <c r="C136" s="285"/>
      <c r="D136" s="285">
        <v>1</v>
      </c>
      <c r="E136" s="285">
        <v>2006</v>
      </c>
      <c r="F136" s="286" t="s">
        <v>1769</v>
      </c>
    </row>
    <row r="137" spans="1:6">
      <c r="A137" s="283" t="s">
        <v>1262</v>
      </c>
      <c r="B137" s="283" t="s">
        <v>875</v>
      </c>
      <c r="C137" s="283"/>
      <c r="D137" s="283">
        <v>1</v>
      </c>
      <c r="E137" s="283">
        <v>2007</v>
      </c>
      <c r="F137" s="284" t="s">
        <v>1770</v>
      </c>
    </row>
    <row r="138" spans="1:6">
      <c r="A138" s="285" t="s">
        <v>1262</v>
      </c>
      <c r="B138" s="285" t="s">
        <v>1507</v>
      </c>
      <c r="C138" s="285"/>
      <c r="D138" s="285">
        <v>1</v>
      </c>
      <c r="E138" s="285">
        <v>2004</v>
      </c>
      <c r="F138" s="286" t="s">
        <v>1772</v>
      </c>
    </row>
    <row r="139" spans="1:6">
      <c r="A139" s="283" t="s">
        <v>1262</v>
      </c>
      <c r="B139" s="283" t="s">
        <v>1608</v>
      </c>
      <c r="C139" s="283">
        <v>1</v>
      </c>
      <c r="D139" s="283"/>
      <c r="E139" s="283">
        <v>2010</v>
      </c>
      <c r="F139" s="284" t="s">
        <v>1609</v>
      </c>
    </row>
    <row r="140" spans="1:6">
      <c r="A140" s="285" t="s">
        <v>1262</v>
      </c>
      <c r="B140" s="285" t="s">
        <v>1611</v>
      </c>
      <c r="C140" s="285">
        <v>1</v>
      </c>
      <c r="D140" s="285"/>
      <c r="E140" s="287">
        <v>2015</v>
      </c>
      <c r="F140" s="286" t="s">
        <v>1612</v>
      </c>
    </row>
    <row r="141" spans="1:6">
      <c r="A141" s="283" t="s">
        <v>1262</v>
      </c>
      <c r="B141" s="283" t="s">
        <v>1659</v>
      </c>
      <c r="C141" s="283">
        <v>2</v>
      </c>
      <c r="D141" s="283">
        <v>1</v>
      </c>
      <c r="E141" s="283">
        <v>2016</v>
      </c>
      <c r="F141" s="284" t="s">
        <v>1660</v>
      </c>
    </row>
    <row r="142" spans="1:6">
      <c r="A142" s="285" t="s">
        <v>1262</v>
      </c>
      <c r="B142" s="285" t="s">
        <v>1665</v>
      </c>
      <c r="C142" s="285">
        <v>2</v>
      </c>
      <c r="D142" s="285"/>
      <c r="E142" s="285">
        <v>2015</v>
      </c>
      <c r="F142" s="286" t="s">
        <v>1666</v>
      </c>
    </row>
    <row r="143" spans="1:6">
      <c r="A143" s="283" t="s">
        <v>1262</v>
      </c>
      <c r="B143" s="283" t="s">
        <v>1669</v>
      </c>
      <c r="C143" s="283">
        <v>1</v>
      </c>
      <c r="D143" s="283">
        <v>2</v>
      </c>
      <c r="E143" s="283">
        <v>2016</v>
      </c>
      <c r="F143" s="284" t="s">
        <v>1850</v>
      </c>
    </row>
    <row r="144" spans="1:6">
      <c r="A144" s="285" t="s">
        <v>1262</v>
      </c>
      <c r="B144" s="285" t="s">
        <v>1675</v>
      </c>
      <c r="C144" s="285"/>
      <c r="D144" s="285">
        <v>1</v>
      </c>
      <c r="E144" s="285">
        <v>2003</v>
      </c>
      <c r="F144" s="286" t="s">
        <v>1852</v>
      </c>
    </row>
    <row r="145" spans="1:6">
      <c r="A145" s="283" t="s">
        <v>1262</v>
      </c>
      <c r="B145" s="283" t="s">
        <v>1686</v>
      </c>
      <c r="C145" s="283"/>
      <c r="D145" s="283">
        <v>1</v>
      </c>
      <c r="E145" s="283">
        <v>2015</v>
      </c>
      <c r="F145" s="284" t="s">
        <v>1855</v>
      </c>
    </row>
    <row r="146" spans="1:6">
      <c r="A146" s="285" t="s">
        <v>1262</v>
      </c>
      <c r="B146" s="285" t="s">
        <v>1690</v>
      </c>
      <c r="C146" s="285">
        <v>1</v>
      </c>
      <c r="D146" s="285"/>
      <c r="E146" s="285">
        <v>2013</v>
      </c>
      <c r="F146" s="286" t="s">
        <v>1856</v>
      </c>
    </row>
    <row r="147" spans="1:6">
      <c r="A147" s="283" t="s">
        <v>1262</v>
      </c>
      <c r="B147" s="283" t="s">
        <v>969</v>
      </c>
      <c r="C147" s="283"/>
      <c r="D147" s="283">
        <v>1</v>
      </c>
      <c r="E147" s="283">
        <v>2014</v>
      </c>
      <c r="F147" s="284" t="s">
        <v>1858</v>
      </c>
    </row>
    <row r="148" spans="1:6">
      <c r="A148" s="285" t="s">
        <v>1262</v>
      </c>
      <c r="B148" s="285" t="s">
        <v>974</v>
      </c>
      <c r="C148" s="285"/>
      <c r="D148" s="285">
        <v>1</v>
      </c>
      <c r="E148" s="285">
        <v>2016</v>
      </c>
      <c r="F148" s="286" t="s">
        <v>1859</v>
      </c>
    </row>
    <row r="149" spans="1:6">
      <c r="A149" s="290" t="s">
        <v>1262</v>
      </c>
      <c r="B149" s="292"/>
      <c r="C149" s="292"/>
      <c r="D149" s="292"/>
      <c r="E149" s="294">
        <v>2015</v>
      </c>
      <c r="F149" s="290" t="s">
        <v>2258</v>
      </c>
    </row>
    <row r="150" spans="1:6">
      <c r="A150" s="291" t="s">
        <v>1262</v>
      </c>
      <c r="B150" s="293" t="s">
        <v>2255</v>
      </c>
      <c r="C150" s="293">
        <v>1</v>
      </c>
      <c r="D150" s="293"/>
      <c r="E150" s="295">
        <v>2005</v>
      </c>
      <c r="F150" s="291" t="s">
        <v>2254</v>
      </c>
    </row>
    <row r="151" spans="1:6">
      <c r="A151" s="290" t="s">
        <v>1262</v>
      </c>
      <c r="B151" s="292"/>
      <c r="C151" s="292"/>
      <c r="D151" s="292"/>
      <c r="E151" s="294">
        <v>2010</v>
      </c>
      <c r="F151" s="290" t="s">
        <v>2228</v>
      </c>
    </row>
    <row r="152" spans="1:6">
      <c r="A152" t="s">
        <v>2489</v>
      </c>
      <c r="C152">
        <f>SUBTOTAL(109,Tabla10[Masculino])</f>
        <v>112</v>
      </c>
      <c r="D152">
        <f>SUBTOTAL(109,Tabla10[Femenino])</f>
        <v>56</v>
      </c>
      <c r="F152">
        <f>SUBTOTAL(103,Tabla10[Título])</f>
        <v>150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0"/>
  <sheetViews>
    <sheetView topLeftCell="A198" workbookViewId="0">
      <selection activeCell="C210" sqref="C210:D210"/>
    </sheetView>
  </sheetViews>
  <sheetFormatPr baseColWidth="10" defaultRowHeight="15"/>
  <cols>
    <col min="1" max="1" width="11.5703125" customWidth="1"/>
    <col min="3" max="4" width="12.140625" customWidth="1"/>
  </cols>
  <sheetData>
    <row r="1" spans="1:6">
      <c r="A1" s="322" t="s">
        <v>14</v>
      </c>
      <c r="B1" s="322" t="s">
        <v>2</v>
      </c>
      <c r="C1" s="322" t="s">
        <v>15</v>
      </c>
      <c r="D1" s="322" t="s">
        <v>16</v>
      </c>
      <c r="E1" s="322" t="s">
        <v>13</v>
      </c>
      <c r="F1" s="322" t="s">
        <v>4</v>
      </c>
    </row>
    <row r="2" spans="1:6">
      <c r="A2" s="323" t="s">
        <v>1261</v>
      </c>
      <c r="B2" s="323" t="s">
        <v>45</v>
      </c>
      <c r="C2" s="323"/>
      <c r="D2" s="323">
        <v>1</v>
      </c>
      <c r="E2" s="324"/>
      <c r="F2" s="325" t="s">
        <v>46</v>
      </c>
    </row>
    <row r="3" spans="1:6">
      <c r="A3" s="323" t="s">
        <v>1261</v>
      </c>
      <c r="B3" s="323" t="s">
        <v>47</v>
      </c>
      <c r="C3" s="323"/>
      <c r="D3" s="323">
        <v>1</v>
      </c>
      <c r="E3" s="324"/>
      <c r="F3" s="325" t="s">
        <v>48</v>
      </c>
    </row>
    <row r="4" spans="1:6">
      <c r="A4" s="323" t="s">
        <v>1261</v>
      </c>
      <c r="B4" s="323" t="s">
        <v>59</v>
      </c>
      <c r="C4" s="323">
        <v>1</v>
      </c>
      <c r="D4" s="323"/>
      <c r="E4" s="324"/>
      <c r="F4" s="325" t="s">
        <v>60</v>
      </c>
    </row>
    <row r="5" spans="1:6">
      <c r="A5" s="323" t="s">
        <v>1261</v>
      </c>
      <c r="B5" s="323" t="s">
        <v>63</v>
      </c>
      <c r="C5" s="323">
        <v>1</v>
      </c>
      <c r="D5" s="323"/>
      <c r="E5" s="324"/>
      <c r="F5" s="326" t="s">
        <v>2491</v>
      </c>
    </row>
    <row r="6" spans="1:6">
      <c r="A6" s="327" t="s">
        <v>2315</v>
      </c>
      <c r="B6" s="328" t="s">
        <v>2337</v>
      </c>
      <c r="C6" s="329">
        <v>1</v>
      </c>
      <c r="D6" s="329"/>
      <c r="E6" s="330">
        <v>2016</v>
      </c>
      <c r="F6" s="329" t="s">
        <v>2338</v>
      </c>
    </row>
    <row r="7" spans="1:6">
      <c r="A7" s="327" t="s">
        <v>2385</v>
      </c>
      <c r="B7" s="329" t="s">
        <v>2426</v>
      </c>
      <c r="C7" s="329"/>
      <c r="D7" s="329">
        <v>2</v>
      </c>
      <c r="E7" s="330">
        <v>2016</v>
      </c>
      <c r="F7" s="329" t="s">
        <v>2427</v>
      </c>
    </row>
    <row r="8" spans="1:6">
      <c r="A8" s="327" t="s">
        <v>2385</v>
      </c>
      <c r="B8" s="329" t="s">
        <v>2443</v>
      </c>
      <c r="C8" s="329"/>
      <c r="D8" s="329">
        <v>1</v>
      </c>
      <c r="E8" s="330">
        <v>2016</v>
      </c>
      <c r="F8" s="329" t="s">
        <v>2444</v>
      </c>
    </row>
    <row r="9" spans="1:6" ht="15.75">
      <c r="A9" s="327" t="s">
        <v>2315</v>
      </c>
      <c r="B9" s="331" t="s">
        <v>2348</v>
      </c>
      <c r="C9" s="329">
        <v>1</v>
      </c>
      <c r="D9" s="329"/>
      <c r="E9" s="330">
        <v>2016</v>
      </c>
      <c r="F9" s="332" t="s">
        <v>2492</v>
      </c>
    </row>
    <row r="10" spans="1:6">
      <c r="A10" s="327" t="s">
        <v>2385</v>
      </c>
      <c r="B10" s="329" t="s">
        <v>2462</v>
      </c>
      <c r="C10" s="329"/>
      <c r="D10" s="329">
        <v>1</v>
      </c>
      <c r="E10" s="330">
        <v>2016</v>
      </c>
      <c r="F10" s="333" t="s">
        <v>2463</v>
      </c>
    </row>
    <row r="11" spans="1:6">
      <c r="A11" s="329" t="s">
        <v>2385</v>
      </c>
      <c r="B11" s="329" t="s">
        <v>2482</v>
      </c>
      <c r="C11" s="329">
        <v>1</v>
      </c>
      <c r="D11" s="329"/>
      <c r="E11" s="330">
        <v>2016</v>
      </c>
      <c r="F11" s="329" t="s">
        <v>2483</v>
      </c>
    </row>
    <row r="12" spans="1:6">
      <c r="A12" s="327" t="s">
        <v>2315</v>
      </c>
      <c r="B12" s="328" t="s">
        <v>2326</v>
      </c>
      <c r="C12" s="329">
        <v>1</v>
      </c>
      <c r="D12" s="329"/>
      <c r="E12" s="330">
        <v>2016</v>
      </c>
      <c r="F12" s="329" t="s">
        <v>2327</v>
      </c>
    </row>
    <row r="13" spans="1:6">
      <c r="A13" s="327" t="s">
        <v>2385</v>
      </c>
      <c r="B13" s="329" t="s">
        <v>2456</v>
      </c>
      <c r="C13" s="329"/>
      <c r="D13" s="329">
        <v>1</v>
      </c>
      <c r="E13" s="330">
        <v>2016</v>
      </c>
      <c r="F13" s="329" t="s">
        <v>2457</v>
      </c>
    </row>
    <row r="14" spans="1:6">
      <c r="A14" s="327" t="s">
        <v>2385</v>
      </c>
      <c r="B14" s="329" t="s">
        <v>2386</v>
      </c>
      <c r="C14" s="329"/>
      <c r="D14" s="329">
        <v>1</v>
      </c>
      <c r="E14" s="330">
        <v>2016</v>
      </c>
      <c r="F14" s="329" t="s">
        <v>2387</v>
      </c>
    </row>
    <row r="15" spans="1:6">
      <c r="A15" s="329" t="s">
        <v>2385</v>
      </c>
      <c r="B15" s="329" t="s">
        <v>2479</v>
      </c>
      <c r="C15" s="329"/>
      <c r="D15" s="329">
        <v>1</v>
      </c>
      <c r="E15" s="330">
        <v>2016</v>
      </c>
      <c r="F15" s="329" t="s">
        <v>2480</v>
      </c>
    </row>
    <row r="16" spans="1:6">
      <c r="A16" s="327" t="s">
        <v>2385</v>
      </c>
      <c r="B16" s="329" t="s">
        <v>2409</v>
      </c>
      <c r="C16" s="323"/>
      <c r="D16" s="329">
        <v>1</v>
      </c>
      <c r="E16" s="330">
        <v>2016</v>
      </c>
      <c r="F16" s="329" t="s">
        <v>2410</v>
      </c>
    </row>
    <row r="17" spans="1:6">
      <c r="A17" s="327" t="s">
        <v>2315</v>
      </c>
      <c r="B17" s="328" t="s">
        <v>2344</v>
      </c>
      <c r="C17" s="329"/>
      <c r="D17" s="329">
        <v>1</v>
      </c>
      <c r="E17" s="330">
        <v>2016</v>
      </c>
      <c r="F17" s="329" t="s">
        <v>2345</v>
      </c>
    </row>
    <row r="18" spans="1:6">
      <c r="A18" s="327" t="s">
        <v>2315</v>
      </c>
      <c r="B18" s="328" t="s">
        <v>2316</v>
      </c>
      <c r="C18" s="329">
        <v>1</v>
      </c>
      <c r="D18" s="329"/>
      <c r="E18" s="330">
        <v>2016</v>
      </c>
      <c r="F18" s="329" t="s">
        <v>2317</v>
      </c>
    </row>
    <row r="19" spans="1:6">
      <c r="A19" s="329" t="s">
        <v>2385</v>
      </c>
      <c r="B19" s="329" t="s">
        <v>2476</v>
      </c>
      <c r="C19" s="329"/>
      <c r="D19" s="329">
        <v>1</v>
      </c>
      <c r="E19" s="330">
        <v>2016</v>
      </c>
      <c r="F19" s="329" t="s">
        <v>2477</v>
      </c>
    </row>
    <row r="20" spans="1:6">
      <c r="A20" s="327" t="s">
        <v>2385</v>
      </c>
      <c r="B20" s="329" t="s">
        <v>2440</v>
      </c>
      <c r="C20" s="329"/>
      <c r="D20" s="329">
        <v>1</v>
      </c>
      <c r="E20" s="330">
        <v>2016</v>
      </c>
      <c r="F20" s="329" t="s">
        <v>2441</v>
      </c>
    </row>
    <row r="21" spans="1:6">
      <c r="A21" s="327" t="s">
        <v>2385</v>
      </c>
      <c r="B21" s="329" t="s">
        <v>2447</v>
      </c>
      <c r="C21" s="329">
        <v>1</v>
      </c>
      <c r="D21" s="329">
        <v>1</v>
      </c>
      <c r="E21" s="330">
        <v>2016</v>
      </c>
      <c r="F21" s="329" t="s">
        <v>2448</v>
      </c>
    </row>
    <row r="22" spans="1:6">
      <c r="A22" s="327" t="s">
        <v>2315</v>
      </c>
      <c r="B22" s="328" t="s">
        <v>2333</v>
      </c>
      <c r="C22" s="329"/>
      <c r="D22" s="329">
        <v>1</v>
      </c>
      <c r="E22" s="330">
        <v>2016</v>
      </c>
      <c r="F22" s="334" t="s">
        <v>2493</v>
      </c>
    </row>
    <row r="23" spans="1:6">
      <c r="A23" s="219" t="s">
        <v>1261</v>
      </c>
      <c r="B23" s="323" t="s">
        <v>1242</v>
      </c>
      <c r="C23" s="323">
        <v>1</v>
      </c>
      <c r="D23" s="323"/>
      <c r="E23" s="335">
        <v>2013</v>
      </c>
      <c r="F23" s="323" t="s">
        <v>1243</v>
      </c>
    </row>
    <row r="24" spans="1:6">
      <c r="A24" s="323" t="s">
        <v>1261</v>
      </c>
      <c r="B24" s="323" t="s">
        <v>1976</v>
      </c>
      <c r="C24" s="323">
        <v>1</v>
      </c>
      <c r="D24" s="323"/>
      <c r="E24" s="323">
        <v>2009</v>
      </c>
      <c r="F24" s="323" t="s">
        <v>1977</v>
      </c>
    </row>
    <row r="25" spans="1:6">
      <c r="A25" s="323" t="s">
        <v>1261</v>
      </c>
      <c r="B25" s="327" t="s">
        <v>69</v>
      </c>
      <c r="C25" s="327">
        <v>1</v>
      </c>
      <c r="D25" s="327"/>
      <c r="E25" s="327">
        <v>2015</v>
      </c>
      <c r="F25" s="327" t="s">
        <v>2494</v>
      </c>
    </row>
    <row r="26" spans="1:6">
      <c r="A26" s="323" t="s">
        <v>1261</v>
      </c>
      <c r="B26" s="327" t="s">
        <v>91</v>
      </c>
      <c r="C26" s="327">
        <v>1</v>
      </c>
      <c r="D26" s="327"/>
      <c r="E26" s="327">
        <v>2009</v>
      </c>
      <c r="F26" s="327" t="s">
        <v>92</v>
      </c>
    </row>
    <row r="27" spans="1:6">
      <c r="A27" s="327" t="s">
        <v>1261</v>
      </c>
      <c r="B27" s="327" t="s">
        <v>158</v>
      </c>
      <c r="C27" s="327">
        <v>1</v>
      </c>
      <c r="D27" s="327"/>
      <c r="E27" s="327">
        <v>2008</v>
      </c>
      <c r="F27" s="327" t="s">
        <v>159</v>
      </c>
    </row>
    <row r="28" spans="1:6">
      <c r="A28" s="327" t="s">
        <v>1261</v>
      </c>
      <c r="B28" s="336" t="s">
        <v>211</v>
      </c>
      <c r="C28" s="336"/>
      <c r="D28" s="336">
        <v>1</v>
      </c>
      <c r="E28" s="327">
        <v>2001</v>
      </c>
      <c r="F28" s="327" t="s">
        <v>2495</v>
      </c>
    </row>
    <row r="29" spans="1:6">
      <c r="A29" s="346" t="s">
        <v>1261</v>
      </c>
      <c r="B29" s="327" t="s">
        <v>213</v>
      </c>
      <c r="C29" s="327"/>
      <c r="D29" s="327">
        <v>1</v>
      </c>
      <c r="E29" s="327">
        <v>2000</v>
      </c>
      <c r="F29" s="327" t="s">
        <v>2496</v>
      </c>
    </row>
    <row r="30" spans="1:6">
      <c r="A30" s="327" t="s">
        <v>1261</v>
      </c>
      <c r="B30" s="327" t="s">
        <v>226</v>
      </c>
      <c r="C30" s="327">
        <v>1</v>
      </c>
      <c r="D30" s="327"/>
      <c r="E30" s="327">
        <v>1997</v>
      </c>
      <c r="F30" s="327" t="s">
        <v>2497</v>
      </c>
    </row>
    <row r="31" spans="1:6">
      <c r="A31" s="327" t="s">
        <v>1261</v>
      </c>
      <c r="B31" s="327" t="s">
        <v>2063</v>
      </c>
      <c r="C31" s="327">
        <v>1</v>
      </c>
      <c r="D31" s="327"/>
      <c r="E31" s="327">
        <v>1978</v>
      </c>
      <c r="F31" s="327" t="s">
        <v>241</v>
      </c>
    </row>
    <row r="32" spans="1:6">
      <c r="A32" s="327" t="s">
        <v>1261</v>
      </c>
      <c r="B32" s="327" t="s">
        <v>242</v>
      </c>
      <c r="C32" s="327"/>
      <c r="D32" s="327">
        <v>1</v>
      </c>
      <c r="E32" s="327">
        <v>2004</v>
      </c>
      <c r="F32" s="327" t="s">
        <v>243</v>
      </c>
    </row>
    <row r="33" spans="1:6">
      <c r="A33" s="327" t="s">
        <v>1261</v>
      </c>
      <c r="B33" s="327" t="s">
        <v>256</v>
      </c>
      <c r="C33" s="327"/>
      <c r="D33" s="327"/>
      <c r="E33" s="327">
        <v>1987</v>
      </c>
      <c r="F33" s="327" t="s">
        <v>257</v>
      </c>
    </row>
    <row r="34" spans="1:6">
      <c r="A34" s="327" t="s">
        <v>1261</v>
      </c>
      <c r="B34" s="327" t="s">
        <v>258</v>
      </c>
      <c r="C34" s="327"/>
      <c r="D34" s="327">
        <v>1</v>
      </c>
      <c r="E34" s="327">
        <v>2009</v>
      </c>
      <c r="F34" s="327" t="s">
        <v>259</v>
      </c>
    </row>
    <row r="35" spans="1:6">
      <c r="A35" s="327" t="s">
        <v>1261</v>
      </c>
      <c r="B35" s="327" t="s">
        <v>266</v>
      </c>
      <c r="C35" s="327">
        <v>1</v>
      </c>
      <c r="D35" s="327"/>
      <c r="E35" s="327">
        <v>2008</v>
      </c>
      <c r="F35" s="327" t="s">
        <v>267</v>
      </c>
    </row>
    <row r="36" spans="1:6">
      <c r="A36" s="327" t="s">
        <v>1261</v>
      </c>
      <c r="B36" s="327" t="s">
        <v>271</v>
      </c>
      <c r="C36" s="327">
        <v>1</v>
      </c>
      <c r="D36" s="327"/>
      <c r="E36" s="327">
        <v>1983</v>
      </c>
      <c r="F36" s="327" t="s">
        <v>272</v>
      </c>
    </row>
    <row r="37" spans="1:6">
      <c r="A37" s="327" t="s">
        <v>1261</v>
      </c>
      <c r="B37" s="327" t="s">
        <v>285</v>
      </c>
      <c r="C37" s="327">
        <v>1</v>
      </c>
      <c r="D37" s="327"/>
      <c r="E37" s="327">
        <v>1994</v>
      </c>
      <c r="F37" s="327" t="s">
        <v>286</v>
      </c>
    </row>
    <row r="38" spans="1:6">
      <c r="A38" s="327" t="s">
        <v>1261</v>
      </c>
      <c r="B38" s="327" t="s">
        <v>292</v>
      </c>
      <c r="C38" s="327">
        <v>1</v>
      </c>
      <c r="D38" s="327"/>
      <c r="E38" s="327">
        <v>1995</v>
      </c>
      <c r="F38" s="327" t="s">
        <v>293</v>
      </c>
    </row>
    <row r="39" spans="1:6">
      <c r="A39" s="327" t="s">
        <v>1261</v>
      </c>
      <c r="B39" s="327" t="s">
        <v>296</v>
      </c>
      <c r="C39" s="327">
        <v>1</v>
      </c>
      <c r="D39" s="327"/>
      <c r="E39" s="327">
        <v>1985</v>
      </c>
      <c r="F39" s="327" t="s">
        <v>297</v>
      </c>
    </row>
    <row r="40" spans="1:6">
      <c r="A40" s="327" t="s">
        <v>1261</v>
      </c>
      <c r="B40" s="327" t="s">
        <v>298</v>
      </c>
      <c r="C40" s="327">
        <v>1</v>
      </c>
      <c r="D40" s="327"/>
      <c r="E40" s="327">
        <v>2010</v>
      </c>
      <c r="F40" s="327" t="s">
        <v>299</v>
      </c>
    </row>
    <row r="41" spans="1:6">
      <c r="A41" s="327" t="s">
        <v>1261</v>
      </c>
      <c r="B41" s="327" t="s">
        <v>321</v>
      </c>
      <c r="C41" s="327">
        <v>1</v>
      </c>
      <c r="D41" s="327"/>
      <c r="E41" s="327">
        <v>1984</v>
      </c>
      <c r="F41" s="327" t="s">
        <v>322</v>
      </c>
    </row>
    <row r="42" spans="1:6">
      <c r="A42" s="327" t="s">
        <v>1261</v>
      </c>
      <c r="B42" s="327" t="s">
        <v>325</v>
      </c>
      <c r="C42" s="327">
        <v>1</v>
      </c>
      <c r="D42" s="327"/>
      <c r="E42" s="327">
        <v>1980</v>
      </c>
      <c r="F42" s="327" t="s">
        <v>326</v>
      </c>
    </row>
    <row r="43" spans="1:6">
      <c r="A43" s="327" t="s">
        <v>1261</v>
      </c>
      <c r="B43" s="327" t="s">
        <v>367</v>
      </c>
      <c r="C43" s="327">
        <v>1</v>
      </c>
      <c r="D43" s="327"/>
      <c r="E43" s="327">
        <v>1983</v>
      </c>
      <c r="F43" s="327" t="s">
        <v>368</v>
      </c>
    </row>
    <row r="44" spans="1:6">
      <c r="A44" s="327" t="s">
        <v>1261</v>
      </c>
      <c r="B44" s="327" t="s">
        <v>369</v>
      </c>
      <c r="C44" s="327"/>
      <c r="D44" s="327">
        <v>1</v>
      </c>
      <c r="E44" s="327">
        <v>2015</v>
      </c>
      <c r="F44" s="327" t="s">
        <v>370</v>
      </c>
    </row>
    <row r="45" spans="1:6">
      <c r="A45" s="327" t="s">
        <v>1261</v>
      </c>
      <c r="B45" s="327" t="s">
        <v>372</v>
      </c>
      <c r="C45" s="327">
        <v>1</v>
      </c>
      <c r="D45" s="327"/>
      <c r="E45" s="327">
        <v>2015</v>
      </c>
      <c r="F45" s="327" t="s">
        <v>373</v>
      </c>
    </row>
    <row r="46" spans="1:6">
      <c r="A46" s="327" t="s">
        <v>1261</v>
      </c>
      <c r="B46" s="327" t="s">
        <v>380</v>
      </c>
      <c r="C46" s="327">
        <v>1</v>
      </c>
      <c r="D46" s="327"/>
      <c r="E46" s="327">
        <v>2014</v>
      </c>
      <c r="F46" s="327" t="s">
        <v>381</v>
      </c>
    </row>
    <row r="47" spans="1:6">
      <c r="A47" s="327" t="s">
        <v>1261</v>
      </c>
      <c r="B47" s="327" t="s">
        <v>392</v>
      </c>
      <c r="C47" s="327">
        <v>1</v>
      </c>
      <c r="D47" s="327"/>
      <c r="E47" s="327">
        <v>2011</v>
      </c>
      <c r="F47" s="327" t="s">
        <v>393</v>
      </c>
    </row>
    <row r="48" spans="1:6">
      <c r="A48" s="327" t="s">
        <v>1261</v>
      </c>
      <c r="B48" s="327" t="s">
        <v>407</v>
      </c>
      <c r="C48" s="327"/>
      <c r="D48" s="327">
        <v>1</v>
      </c>
      <c r="E48" s="327">
        <v>2010</v>
      </c>
      <c r="F48" s="327" t="s">
        <v>408</v>
      </c>
    </row>
    <row r="49" spans="1:6">
      <c r="A49" s="327" t="s">
        <v>1261</v>
      </c>
      <c r="B49" s="327" t="s">
        <v>410</v>
      </c>
      <c r="C49" s="327"/>
      <c r="D49" s="327">
        <v>1</v>
      </c>
      <c r="E49" s="327">
        <v>2010</v>
      </c>
      <c r="F49" s="327" t="s">
        <v>411</v>
      </c>
    </row>
    <row r="50" spans="1:6">
      <c r="A50" s="327" t="s">
        <v>1261</v>
      </c>
      <c r="B50" s="327" t="s">
        <v>414</v>
      </c>
      <c r="C50" s="327">
        <v>1</v>
      </c>
      <c r="D50" s="327"/>
      <c r="E50" s="327">
        <v>2010</v>
      </c>
      <c r="F50" s="327" t="s">
        <v>415</v>
      </c>
    </row>
    <row r="51" spans="1:6">
      <c r="A51" s="327" t="s">
        <v>1261</v>
      </c>
      <c r="B51" s="327" t="s">
        <v>430</v>
      </c>
      <c r="C51" s="327">
        <v>1</v>
      </c>
      <c r="D51" s="327"/>
      <c r="E51" s="327">
        <v>2008</v>
      </c>
      <c r="F51" s="327" t="s">
        <v>431</v>
      </c>
    </row>
    <row r="52" spans="1:6">
      <c r="A52" s="327" t="s">
        <v>1261</v>
      </c>
      <c r="B52" s="327" t="s">
        <v>450</v>
      </c>
      <c r="C52" s="327"/>
      <c r="D52" s="327">
        <v>1</v>
      </c>
      <c r="E52" s="327">
        <v>2007</v>
      </c>
      <c r="F52" s="327" t="s">
        <v>451</v>
      </c>
    </row>
    <row r="53" spans="1:6">
      <c r="A53" s="327" t="s">
        <v>1261</v>
      </c>
      <c r="B53" s="327" t="s">
        <v>188</v>
      </c>
      <c r="C53" s="327"/>
      <c r="D53" s="327">
        <v>1</v>
      </c>
      <c r="E53" s="327">
        <v>2007</v>
      </c>
      <c r="F53" s="327" t="s">
        <v>454</v>
      </c>
    </row>
    <row r="54" spans="1:6">
      <c r="A54" s="327" t="s">
        <v>1261</v>
      </c>
      <c r="B54" s="327" t="s">
        <v>455</v>
      </c>
      <c r="C54" s="327"/>
      <c r="D54" s="327">
        <v>1</v>
      </c>
      <c r="E54" s="327">
        <v>2007</v>
      </c>
      <c r="F54" s="327" t="s">
        <v>456</v>
      </c>
    </row>
    <row r="55" spans="1:6">
      <c r="A55" s="327" t="s">
        <v>1261</v>
      </c>
      <c r="B55" s="327" t="s">
        <v>475</v>
      </c>
      <c r="C55" s="327"/>
      <c r="D55" s="327">
        <v>1</v>
      </c>
      <c r="E55" s="327">
        <v>2006</v>
      </c>
      <c r="F55" s="327" t="s">
        <v>476</v>
      </c>
    </row>
    <row r="56" spans="1:6">
      <c r="A56" s="327" t="s">
        <v>1261</v>
      </c>
      <c r="B56" s="327" t="s">
        <v>498</v>
      </c>
      <c r="C56" s="327">
        <v>1</v>
      </c>
      <c r="D56" s="327"/>
      <c r="E56" s="327">
        <v>2002</v>
      </c>
      <c r="F56" s="327" t="s">
        <v>499</v>
      </c>
    </row>
    <row r="57" spans="1:6">
      <c r="A57" s="327" t="s">
        <v>1261</v>
      </c>
      <c r="B57" s="327" t="s">
        <v>513</v>
      </c>
      <c r="C57" s="327">
        <v>1</v>
      </c>
      <c r="D57" s="327"/>
      <c r="E57" s="327">
        <v>2001</v>
      </c>
      <c r="F57" s="327" t="s">
        <v>514</v>
      </c>
    </row>
    <row r="58" spans="1:6">
      <c r="A58" s="327" t="s">
        <v>1261</v>
      </c>
      <c r="B58" s="323" t="s">
        <v>736</v>
      </c>
      <c r="C58" s="323"/>
      <c r="D58" s="323"/>
      <c r="E58" s="323">
        <v>1990</v>
      </c>
      <c r="F58" s="323" t="s">
        <v>737</v>
      </c>
    </row>
    <row r="59" spans="1:6">
      <c r="A59" s="327" t="s">
        <v>1261</v>
      </c>
      <c r="B59" s="323" t="s">
        <v>741</v>
      </c>
      <c r="C59" s="323">
        <v>1</v>
      </c>
      <c r="D59" s="323"/>
      <c r="E59" s="323">
        <v>1984</v>
      </c>
      <c r="F59" s="323" t="s">
        <v>742</v>
      </c>
    </row>
    <row r="60" spans="1:6">
      <c r="A60" s="327" t="s">
        <v>1261</v>
      </c>
      <c r="B60" s="323" t="s">
        <v>754</v>
      </c>
      <c r="C60" s="323">
        <v>1</v>
      </c>
      <c r="D60" s="323"/>
      <c r="E60" s="323">
        <v>2013</v>
      </c>
      <c r="F60" s="323" t="s">
        <v>755</v>
      </c>
    </row>
    <row r="61" spans="1:6">
      <c r="A61" s="327" t="s">
        <v>1261</v>
      </c>
      <c r="B61" s="323" t="s">
        <v>763</v>
      </c>
      <c r="C61" s="323"/>
      <c r="D61" s="323">
        <v>3</v>
      </c>
      <c r="E61" s="323">
        <v>2009</v>
      </c>
      <c r="F61" s="323" t="s">
        <v>764</v>
      </c>
    </row>
    <row r="62" spans="1:6">
      <c r="A62" s="327" t="s">
        <v>1261</v>
      </c>
      <c r="B62" s="323" t="s">
        <v>751</v>
      </c>
      <c r="C62" s="323">
        <v>1</v>
      </c>
      <c r="D62" s="323"/>
      <c r="E62" s="323">
        <v>2008</v>
      </c>
      <c r="F62" s="323" t="s">
        <v>766</v>
      </c>
    </row>
    <row r="63" spans="1:6">
      <c r="A63" s="327" t="s">
        <v>1261</v>
      </c>
      <c r="B63" s="323" t="s">
        <v>1270</v>
      </c>
      <c r="C63" s="323"/>
      <c r="D63" s="323">
        <v>1</v>
      </c>
      <c r="E63" s="335">
        <v>2016</v>
      </c>
      <c r="F63" s="323" t="s">
        <v>1271</v>
      </c>
    </row>
    <row r="64" spans="1:6">
      <c r="A64" s="323" t="s">
        <v>1261</v>
      </c>
      <c r="B64" s="323" t="s">
        <v>885</v>
      </c>
      <c r="C64" s="323">
        <v>1</v>
      </c>
      <c r="D64" s="323">
        <v>1</v>
      </c>
      <c r="E64" s="323">
        <v>2007</v>
      </c>
      <c r="F64" s="323" t="s">
        <v>886</v>
      </c>
    </row>
    <row r="65" spans="1:6">
      <c r="A65" s="323" t="s">
        <v>1261</v>
      </c>
      <c r="B65" s="323" t="s">
        <v>1294</v>
      </c>
      <c r="C65" s="323">
        <v>1</v>
      </c>
      <c r="D65" s="323"/>
      <c r="E65" s="335">
        <v>2000</v>
      </c>
      <c r="F65" s="323" t="s">
        <v>1295</v>
      </c>
    </row>
    <row r="66" spans="1:6">
      <c r="A66" s="323" t="s">
        <v>1261</v>
      </c>
      <c r="B66" s="323" t="s">
        <v>1726</v>
      </c>
      <c r="C66" s="323"/>
      <c r="D66" s="323">
        <v>1</v>
      </c>
      <c r="E66" s="323">
        <v>1995</v>
      </c>
      <c r="F66" s="323" t="s">
        <v>1729</v>
      </c>
    </row>
    <row r="67" spans="1:6">
      <c r="A67" s="323" t="s">
        <v>1261</v>
      </c>
      <c r="B67" s="329" t="s">
        <v>584</v>
      </c>
      <c r="C67" s="329">
        <v>1</v>
      </c>
      <c r="D67" s="329"/>
      <c r="E67" s="329">
        <v>2006</v>
      </c>
      <c r="F67" s="337" t="s">
        <v>585</v>
      </c>
    </row>
    <row r="68" spans="1:6">
      <c r="A68" s="323" t="s">
        <v>1261</v>
      </c>
      <c r="B68" s="329" t="s">
        <v>624</v>
      </c>
      <c r="C68" s="329">
        <v>1</v>
      </c>
      <c r="D68" s="329"/>
      <c r="E68" s="329">
        <v>2011</v>
      </c>
      <c r="F68" s="337" t="s">
        <v>625</v>
      </c>
    </row>
    <row r="69" spans="1:6">
      <c r="A69" s="323" t="s">
        <v>1261</v>
      </c>
      <c r="B69" s="329" t="s">
        <v>656</v>
      </c>
      <c r="C69" s="329">
        <v>1</v>
      </c>
      <c r="D69" s="329"/>
      <c r="E69" s="329">
        <v>2014</v>
      </c>
      <c r="F69" s="337" t="s">
        <v>657</v>
      </c>
    </row>
    <row r="70" spans="1:6">
      <c r="A70" s="323" t="s">
        <v>1261</v>
      </c>
      <c r="B70" s="329" t="s">
        <v>672</v>
      </c>
      <c r="C70" s="329">
        <v>1</v>
      </c>
      <c r="D70" s="329"/>
      <c r="E70" s="329">
        <v>2016</v>
      </c>
      <c r="F70" s="337" t="s">
        <v>673</v>
      </c>
    </row>
    <row r="71" spans="1:6">
      <c r="A71" s="323" t="s">
        <v>1261</v>
      </c>
      <c r="B71" s="329" t="s">
        <v>676</v>
      </c>
      <c r="C71" s="329">
        <v>1</v>
      </c>
      <c r="D71" s="329"/>
      <c r="E71" s="329">
        <v>2016</v>
      </c>
      <c r="F71" s="337" t="s">
        <v>677</v>
      </c>
    </row>
    <row r="72" spans="1:6">
      <c r="A72" s="323" t="s">
        <v>1261</v>
      </c>
      <c r="B72" s="329" t="s">
        <v>680</v>
      </c>
      <c r="C72" s="329">
        <v>1</v>
      </c>
      <c r="D72" s="329"/>
      <c r="E72" s="329">
        <v>2016</v>
      </c>
      <c r="F72" s="337" t="s">
        <v>681</v>
      </c>
    </row>
    <row r="73" spans="1:6">
      <c r="A73" s="323" t="s">
        <v>1261</v>
      </c>
      <c r="B73" s="329" t="s">
        <v>685</v>
      </c>
      <c r="C73" s="329">
        <v>1</v>
      </c>
      <c r="D73" s="329"/>
      <c r="E73" s="329">
        <v>2017</v>
      </c>
      <c r="F73" s="337" t="s">
        <v>686</v>
      </c>
    </row>
    <row r="74" spans="1:6">
      <c r="A74" s="323" t="s">
        <v>1261</v>
      </c>
      <c r="B74" s="329" t="s">
        <v>689</v>
      </c>
      <c r="C74" s="329">
        <v>1</v>
      </c>
      <c r="D74" s="329"/>
      <c r="E74" s="329">
        <v>2017</v>
      </c>
      <c r="F74" s="337" t="s">
        <v>690</v>
      </c>
    </row>
    <row r="75" spans="1:6">
      <c r="A75" s="323" t="s">
        <v>1261</v>
      </c>
      <c r="B75" s="323" t="s">
        <v>1385</v>
      </c>
      <c r="C75" s="323"/>
      <c r="D75" s="323">
        <v>1</v>
      </c>
      <c r="E75" s="338">
        <v>2017</v>
      </c>
      <c r="F75" s="337" t="s">
        <v>1386</v>
      </c>
    </row>
    <row r="76" spans="1:6">
      <c r="A76" s="323" t="s">
        <v>1261</v>
      </c>
      <c r="B76" s="323" t="s">
        <v>1411</v>
      </c>
      <c r="C76" s="323">
        <v>1</v>
      </c>
      <c r="D76" s="323"/>
      <c r="E76" s="339">
        <v>2015</v>
      </c>
      <c r="F76" s="337" t="s">
        <v>1412</v>
      </c>
    </row>
    <row r="77" spans="1:6">
      <c r="A77" s="323" t="s">
        <v>1261</v>
      </c>
      <c r="B77" s="323" t="s">
        <v>1427</v>
      </c>
      <c r="C77" s="323">
        <v>3</v>
      </c>
      <c r="D77" s="323"/>
      <c r="E77" s="338">
        <v>2017</v>
      </c>
      <c r="F77" s="337" t="s">
        <v>1428</v>
      </c>
    </row>
    <row r="78" spans="1:6">
      <c r="A78" s="323" t="s">
        <v>1261</v>
      </c>
      <c r="B78" s="323" t="s">
        <v>1432</v>
      </c>
      <c r="C78" s="323"/>
      <c r="D78" s="323">
        <v>1</v>
      </c>
      <c r="E78" s="338">
        <v>2003</v>
      </c>
      <c r="F78" s="337" t="s">
        <v>1433</v>
      </c>
    </row>
    <row r="79" spans="1:6">
      <c r="A79" s="323" t="s">
        <v>1261</v>
      </c>
      <c r="B79" s="323" t="s">
        <v>1451</v>
      </c>
      <c r="C79" s="323">
        <v>1</v>
      </c>
      <c r="D79" s="323">
        <v>2</v>
      </c>
      <c r="E79" s="323"/>
      <c r="F79" s="337" t="s">
        <v>1452</v>
      </c>
    </row>
    <row r="80" spans="1:6">
      <c r="A80" s="327" t="s">
        <v>1261</v>
      </c>
      <c r="B80" s="327" t="s">
        <v>892</v>
      </c>
      <c r="C80" s="327">
        <v>1</v>
      </c>
      <c r="D80" s="327"/>
      <c r="E80" s="329">
        <v>2013</v>
      </c>
      <c r="F80" s="337" t="s">
        <v>893</v>
      </c>
    </row>
    <row r="81" spans="1:6">
      <c r="A81" s="327" t="s">
        <v>1261</v>
      </c>
      <c r="B81" s="327" t="s">
        <v>925</v>
      </c>
      <c r="C81" s="327"/>
      <c r="D81" s="327"/>
      <c r="E81" s="327"/>
      <c r="F81" s="337" t="s">
        <v>926</v>
      </c>
    </row>
    <row r="82" spans="1:6">
      <c r="A82" s="327" t="s">
        <v>1261</v>
      </c>
      <c r="B82" s="327" t="s">
        <v>934</v>
      </c>
      <c r="C82" s="327"/>
      <c r="D82" s="327">
        <v>1</v>
      </c>
      <c r="E82" s="323">
        <v>2016</v>
      </c>
      <c r="F82" s="337" t="s">
        <v>935</v>
      </c>
    </row>
    <row r="83" spans="1:6">
      <c r="A83" s="327" t="s">
        <v>1261</v>
      </c>
      <c r="B83" s="327" t="s">
        <v>953</v>
      </c>
      <c r="C83" s="327"/>
      <c r="D83" s="327">
        <v>1</v>
      </c>
      <c r="E83" s="327"/>
      <c r="F83" s="337" t="s">
        <v>954</v>
      </c>
    </row>
    <row r="84" spans="1:6">
      <c r="A84" s="323" t="s">
        <v>1261</v>
      </c>
      <c r="B84" s="323" t="s">
        <v>996</v>
      </c>
      <c r="C84" s="323">
        <v>1</v>
      </c>
      <c r="D84" s="323">
        <v>2</v>
      </c>
      <c r="E84" s="347">
        <v>42005</v>
      </c>
      <c r="F84" s="337" t="s">
        <v>997</v>
      </c>
    </row>
    <row r="85" spans="1:6">
      <c r="A85" s="323" t="s">
        <v>1261</v>
      </c>
      <c r="B85" s="323" t="s">
        <v>1000</v>
      </c>
      <c r="C85" s="323">
        <v>2</v>
      </c>
      <c r="D85" s="323">
        <v>1</v>
      </c>
      <c r="E85" s="347">
        <v>40299</v>
      </c>
      <c r="F85" s="337" t="s">
        <v>1001</v>
      </c>
    </row>
    <row r="86" spans="1:6">
      <c r="A86" s="323" t="s">
        <v>1261</v>
      </c>
      <c r="B86" s="323" t="s">
        <v>1006</v>
      </c>
      <c r="C86" s="323">
        <v>1</v>
      </c>
      <c r="D86" s="323">
        <v>3</v>
      </c>
      <c r="E86" s="348">
        <v>41275</v>
      </c>
      <c r="F86" s="337" t="s">
        <v>1007</v>
      </c>
    </row>
    <row r="87" spans="1:6">
      <c r="A87" s="323" t="s">
        <v>1261</v>
      </c>
      <c r="B87" s="323" t="s">
        <v>1013</v>
      </c>
      <c r="C87" s="323">
        <v>1</v>
      </c>
      <c r="D87" s="323"/>
      <c r="E87" s="347">
        <v>39814</v>
      </c>
      <c r="F87" s="337" t="s">
        <v>1014</v>
      </c>
    </row>
    <row r="88" spans="1:6">
      <c r="A88" s="323" t="s">
        <v>1261</v>
      </c>
      <c r="B88" s="323" t="s">
        <v>1020</v>
      </c>
      <c r="C88" s="323">
        <v>1</v>
      </c>
      <c r="D88" s="323"/>
      <c r="E88" s="347">
        <v>40210</v>
      </c>
      <c r="F88" s="337" t="s">
        <v>1021</v>
      </c>
    </row>
    <row r="89" spans="1:6">
      <c r="A89" s="323" t="s">
        <v>1261</v>
      </c>
      <c r="B89" s="323" t="s">
        <v>1025</v>
      </c>
      <c r="C89" s="323"/>
      <c r="D89" s="323">
        <v>1</v>
      </c>
      <c r="E89" s="347">
        <v>42614</v>
      </c>
      <c r="F89" s="337" t="s">
        <v>1026</v>
      </c>
    </row>
    <row r="90" spans="1:6">
      <c r="A90" s="323" t="s">
        <v>1261</v>
      </c>
      <c r="B90" s="323" t="s">
        <v>1030</v>
      </c>
      <c r="C90" s="323">
        <v>1</v>
      </c>
      <c r="D90" s="323"/>
      <c r="E90" s="347">
        <v>38412</v>
      </c>
      <c r="F90" s="337" t="s">
        <v>1031</v>
      </c>
    </row>
    <row r="91" spans="1:6">
      <c r="A91" s="323" t="s">
        <v>1261</v>
      </c>
      <c r="B91" s="323" t="s">
        <v>1036</v>
      </c>
      <c r="C91" s="323">
        <v>1</v>
      </c>
      <c r="D91" s="323"/>
      <c r="E91" s="347">
        <v>40330</v>
      </c>
      <c r="F91" s="337" t="s">
        <v>1037</v>
      </c>
    </row>
    <row r="92" spans="1:6">
      <c r="A92" s="323" t="s">
        <v>1261</v>
      </c>
      <c r="B92" s="323" t="s">
        <v>1042</v>
      </c>
      <c r="C92" s="323">
        <v>2</v>
      </c>
      <c r="D92" s="323"/>
      <c r="E92" s="347">
        <v>37438</v>
      </c>
      <c r="F92" s="337" t="s">
        <v>1043</v>
      </c>
    </row>
    <row r="93" spans="1:6">
      <c r="A93" s="323" t="s">
        <v>1261</v>
      </c>
      <c r="B93" s="323" t="s">
        <v>2067</v>
      </c>
      <c r="C93" s="323">
        <v>1</v>
      </c>
      <c r="D93" s="323"/>
      <c r="E93" s="347">
        <v>38899</v>
      </c>
      <c r="F93" s="337" t="s">
        <v>2068</v>
      </c>
    </row>
    <row r="94" spans="1:6">
      <c r="A94" s="323" t="s">
        <v>1261</v>
      </c>
      <c r="B94" s="323" t="s">
        <v>2072</v>
      </c>
      <c r="C94" s="323">
        <v>1</v>
      </c>
      <c r="D94" s="323"/>
      <c r="E94" s="347">
        <v>39052</v>
      </c>
      <c r="F94" s="337" t="s">
        <v>2073</v>
      </c>
    </row>
    <row r="95" spans="1:6">
      <c r="A95" s="323" t="s">
        <v>1261</v>
      </c>
      <c r="B95" s="323"/>
      <c r="C95" s="323"/>
      <c r="D95" s="323"/>
      <c r="E95" s="347">
        <v>35400</v>
      </c>
      <c r="F95" s="337" t="s">
        <v>2076</v>
      </c>
    </row>
    <row r="96" spans="1:6">
      <c r="A96" s="323" t="s">
        <v>1261</v>
      </c>
      <c r="B96" s="323" t="s">
        <v>1048</v>
      </c>
      <c r="C96" s="323"/>
      <c r="D96" s="323">
        <v>1</v>
      </c>
      <c r="E96" s="347">
        <v>42370</v>
      </c>
      <c r="F96" s="337" t="s">
        <v>1049</v>
      </c>
    </row>
    <row r="97" spans="1:6">
      <c r="A97" s="323" t="s">
        <v>1261</v>
      </c>
      <c r="B97" s="323" t="s">
        <v>1053</v>
      </c>
      <c r="C97" s="323"/>
      <c r="D97" s="323">
        <v>1</v>
      </c>
      <c r="E97" s="323">
        <v>2017</v>
      </c>
      <c r="F97" s="337" t="s">
        <v>1054</v>
      </c>
    </row>
    <row r="98" spans="1:6">
      <c r="A98" s="323" t="s">
        <v>1261</v>
      </c>
      <c r="B98" s="323" t="s">
        <v>1057</v>
      </c>
      <c r="C98" s="323">
        <v>1</v>
      </c>
      <c r="D98" s="323">
        <v>2</v>
      </c>
      <c r="E98" s="347">
        <v>39814</v>
      </c>
      <c r="F98" s="337" t="s">
        <v>1058</v>
      </c>
    </row>
    <row r="99" spans="1:6">
      <c r="A99" s="323" t="s">
        <v>1261</v>
      </c>
      <c r="B99" s="323" t="s">
        <v>1063</v>
      </c>
      <c r="C99" s="323"/>
      <c r="D99" s="323">
        <v>1</v>
      </c>
      <c r="E99" s="347">
        <v>40787</v>
      </c>
      <c r="F99" s="337" t="s">
        <v>1064</v>
      </c>
    </row>
    <row r="100" spans="1:6">
      <c r="A100" s="323" t="s">
        <v>1261</v>
      </c>
      <c r="B100" s="323" t="s">
        <v>1069</v>
      </c>
      <c r="C100" s="323">
        <v>1</v>
      </c>
      <c r="D100" s="323"/>
      <c r="E100" s="347">
        <v>41306</v>
      </c>
      <c r="F100" s="337" t="s">
        <v>1070</v>
      </c>
    </row>
    <row r="101" spans="1:6">
      <c r="A101" s="323" t="s">
        <v>1261</v>
      </c>
      <c r="B101" s="323" t="s">
        <v>1069</v>
      </c>
      <c r="C101" s="323">
        <v>1</v>
      </c>
      <c r="D101" s="323"/>
      <c r="E101" s="347">
        <v>35947</v>
      </c>
      <c r="F101" s="337" t="s">
        <v>1073</v>
      </c>
    </row>
    <row r="102" spans="1:6">
      <c r="A102" s="323" t="s">
        <v>1261</v>
      </c>
      <c r="B102" s="323" t="s">
        <v>1076</v>
      </c>
      <c r="C102" s="323"/>
      <c r="D102" s="323">
        <v>1</v>
      </c>
      <c r="E102" s="323">
        <v>2009</v>
      </c>
      <c r="F102" s="337" t="s">
        <v>1077</v>
      </c>
    </row>
    <row r="103" spans="1:6">
      <c r="A103" s="323" t="s">
        <v>1261</v>
      </c>
      <c r="B103" s="323" t="s">
        <v>1081</v>
      </c>
      <c r="C103" s="323"/>
      <c r="D103" s="323">
        <v>1</v>
      </c>
      <c r="E103" s="347">
        <v>42005</v>
      </c>
      <c r="F103" s="337" t="s">
        <v>1082</v>
      </c>
    </row>
    <row r="104" spans="1:6">
      <c r="A104" s="323" t="s">
        <v>1261</v>
      </c>
      <c r="B104" s="323" t="s">
        <v>1085</v>
      </c>
      <c r="C104" s="323">
        <v>1</v>
      </c>
      <c r="D104" s="323">
        <v>1</v>
      </c>
      <c r="E104" s="347">
        <v>42339</v>
      </c>
      <c r="F104" s="337" t="s">
        <v>1086</v>
      </c>
    </row>
    <row r="105" spans="1:6">
      <c r="A105" s="323" t="s">
        <v>1261</v>
      </c>
      <c r="B105" s="323" t="s">
        <v>1090</v>
      </c>
      <c r="C105" s="323">
        <v>1</v>
      </c>
      <c r="D105" s="323"/>
      <c r="E105" s="347">
        <v>42370</v>
      </c>
      <c r="F105" s="337" t="s">
        <v>1091</v>
      </c>
    </row>
    <row r="106" spans="1:6">
      <c r="A106" s="323" t="s">
        <v>1261</v>
      </c>
      <c r="B106" s="323" t="s">
        <v>1095</v>
      </c>
      <c r="C106" s="323">
        <v>2</v>
      </c>
      <c r="D106" s="323"/>
      <c r="E106" s="347">
        <v>41640</v>
      </c>
      <c r="F106" s="337" t="s">
        <v>1096</v>
      </c>
    </row>
    <row r="107" spans="1:6">
      <c r="A107" s="323" t="s">
        <v>1261</v>
      </c>
      <c r="B107" s="323" t="s">
        <v>1101</v>
      </c>
      <c r="C107" s="323">
        <v>1</v>
      </c>
      <c r="D107" s="323">
        <v>1</v>
      </c>
      <c r="E107" s="347">
        <v>39814</v>
      </c>
      <c r="F107" s="337" t="s">
        <v>1102</v>
      </c>
    </row>
    <row r="108" spans="1:6">
      <c r="A108" s="323" t="s">
        <v>1261</v>
      </c>
      <c r="B108" s="323" t="s">
        <v>2079</v>
      </c>
      <c r="C108" s="323"/>
      <c r="D108" s="323">
        <v>1</v>
      </c>
      <c r="E108" s="347">
        <v>40544</v>
      </c>
      <c r="F108" s="337" t="s">
        <v>2080</v>
      </c>
    </row>
    <row r="109" spans="1:6">
      <c r="A109" s="323" t="s">
        <v>1261</v>
      </c>
      <c r="B109" s="323" t="s">
        <v>1107</v>
      </c>
      <c r="C109" s="323"/>
      <c r="D109" s="323">
        <v>1</v>
      </c>
      <c r="E109" s="347">
        <v>40179</v>
      </c>
      <c r="F109" s="337" t="s">
        <v>1108</v>
      </c>
    </row>
    <row r="110" spans="1:6">
      <c r="A110" s="323" t="s">
        <v>1261</v>
      </c>
      <c r="B110" s="323" t="s">
        <v>2084</v>
      </c>
      <c r="C110" s="323">
        <v>3</v>
      </c>
      <c r="D110" s="323">
        <v>3</v>
      </c>
      <c r="E110" s="347">
        <v>38169</v>
      </c>
      <c r="F110" s="337" t="s">
        <v>2085</v>
      </c>
    </row>
    <row r="111" spans="1:6">
      <c r="A111" s="323" t="s">
        <v>1261</v>
      </c>
      <c r="B111" s="323" t="s">
        <v>2088</v>
      </c>
      <c r="C111" s="323"/>
      <c r="D111" s="323">
        <v>1</v>
      </c>
      <c r="E111" s="347">
        <v>37987</v>
      </c>
      <c r="F111" s="337" t="s">
        <v>2089</v>
      </c>
    </row>
    <row r="112" spans="1:6">
      <c r="A112" s="323" t="s">
        <v>1261</v>
      </c>
      <c r="B112" s="323" t="s">
        <v>2092</v>
      </c>
      <c r="C112" s="323">
        <v>1</v>
      </c>
      <c r="D112" s="323"/>
      <c r="E112" s="347">
        <v>42552</v>
      </c>
      <c r="F112" s="337" t="s">
        <v>2093</v>
      </c>
    </row>
    <row r="113" spans="1:6">
      <c r="A113" s="323" t="s">
        <v>1261</v>
      </c>
      <c r="B113" s="323" t="s">
        <v>2098</v>
      </c>
      <c r="C113" s="323">
        <v>1</v>
      </c>
      <c r="D113" s="323"/>
      <c r="E113" s="347">
        <v>33848</v>
      </c>
      <c r="F113" s="337" t="s">
        <v>2099</v>
      </c>
    </row>
    <row r="114" spans="1:6">
      <c r="A114" s="323" t="s">
        <v>1261</v>
      </c>
      <c r="B114" s="323" t="s">
        <v>2105</v>
      </c>
      <c r="C114" s="323">
        <v>3</v>
      </c>
      <c r="D114" s="323"/>
      <c r="E114" s="347">
        <v>40513</v>
      </c>
      <c r="F114" s="337" t="s">
        <v>2106</v>
      </c>
    </row>
    <row r="115" spans="1:6">
      <c r="A115" s="323" t="s">
        <v>1261</v>
      </c>
      <c r="B115" s="323" t="s">
        <v>2111</v>
      </c>
      <c r="C115" s="323"/>
      <c r="D115" s="323">
        <v>1</v>
      </c>
      <c r="E115" s="347">
        <v>40179</v>
      </c>
      <c r="F115" s="337" t="s">
        <v>2112</v>
      </c>
    </row>
    <row r="116" spans="1:6">
      <c r="A116" s="323" t="s">
        <v>1261</v>
      </c>
      <c r="B116" s="323" t="s">
        <v>2118</v>
      </c>
      <c r="C116" s="323">
        <v>1</v>
      </c>
      <c r="D116" s="323">
        <v>1</v>
      </c>
      <c r="E116" s="347">
        <v>42979</v>
      </c>
      <c r="F116" s="337" t="s">
        <v>2119</v>
      </c>
    </row>
    <row r="117" spans="1:6">
      <c r="A117" s="323" t="s">
        <v>1261</v>
      </c>
      <c r="B117" s="323" t="s">
        <v>142</v>
      </c>
      <c r="C117" s="323">
        <v>1</v>
      </c>
      <c r="D117" s="323"/>
      <c r="E117" s="347">
        <v>37104</v>
      </c>
      <c r="F117" s="337" t="s">
        <v>2126</v>
      </c>
    </row>
    <row r="118" spans="1:6">
      <c r="A118" s="323" t="s">
        <v>1261</v>
      </c>
      <c r="B118" s="323" t="s">
        <v>2130</v>
      </c>
      <c r="C118" s="323">
        <v>1</v>
      </c>
      <c r="D118" s="323"/>
      <c r="E118" s="347">
        <v>41275</v>
      </c>
      <c r="F118" s="337" t="s">
        <v>2131</v>
      </c>
    </row>
    <row r="119" spans="1:6">
      <c r="A119" s="323" t="s">
        <v>1261</v>
      </c>
      <c r="B119" s="323" t="s">
        <v>2135</v>
      </c>
      <c r="C119" s="323"/>
      <c r="D119" s="323">
        <v>1</v>
      </c>
      <c r="E119" s="347">
        <v>40544</v>
      </c>
      <c r="F119" s="337" t="s">
        <v>2136</v>
      </c>
    </row>
    <row r="120" spans="1:6">
      <c r="A120" s="323" t="s">
        <v>1261</v>
      </c>
      <c r="B120" s="323" t="s">
        <v>2141</v>
      </c>
      <c r="C120" s="323"/>
      <c r="D120" s="323">
        <v>1</v>
      </c>
      <c r="E120" s="347">
        <v>42979</v>
      </c>
      <c r="F120" s="337" t="s">
        <v>2142</v>
      </c>
    </row>
    <row r="121" spans="1:6">
      <c r="A121" s="323" t="s">
        <v>1261</v>
      </c>
      <c r="B121" s="323" t="s">
        <v>2149</v>
      </c>
      <c r="C121" s="323">
        <v>1</v>
      </c>
      <c r="D121" s="323"/>
      <c r="E121" s="347">
        <v>41275</v>
      </c>
      <c r="F121" s="337" t="s">
        <v>2150</v>
      </c>
    </row>
    <row r="122" spans="1:6" ht="15.75">
      <c r="A122" s="323" t="s">
        <v>1261</v>
      </c>
      <c r="B122" s="323" t="s">
        <v>2154</v>
      </c>
      <c r="C122" s="323">
        <v>1</v>
      </c>
      <c r="D122" s="323"/>
      <c r="E122" s="349">
        <v>41640</v>
      </c>
      <c r="F122" s="337" t="s">
        <v>2155</v>
      </c>
    </row>
    <row r="123" spans="1:6" ht="15.75">
      <c r="A123" s="323" t="s">
        <v>1261</v>
      </c>
      <c r="B123" s="323" t="s">
        <v>2161</v>
      </c>
      <c r="C123" s="323">
        <v>1</v>
      </c>
      <c r="D123" s="323"/>
      <c r="E123" s="350">
        <v>41275</v>
      </c>
      <c r="F123" s="340" t="s">
        <v>2162</v>
      </c>
    </row>
    <row r="124" spans="1:6" ht="15.75">
      <c r="A124" s="323" t="s">
        <v>1261</v>
      </c>
      <c r="B124" s="323" t="s">
        <v>2166</v>
      </c>
      <c r="C124" s="323">
        <v>2</v>
      </c>
      <c r="D124" s="323"/>
      <c r="E124" s="350">
        <v>40817</v>
      </c>
      <c r="F124" s="337" t="s">
        <v>2167</v>
      </c>
    </row>
    <row r="125" spans="1:6" ht="15.75">
      <c r="A125" s="323" t="s">
        <v>1261</v>
      </c>
      <c r="B125" s="323" t="s">
        <v>2172</v>
      </c>
      <c r="C125" s="323">
        <v>1</v>
      </c>
      <c r="D125" s="323"/>
      <c r="E125" s="350">
        <v>41091</v>
      </c>
      <c r="F125" s="337" t="s">
        <v>2173</v>
      </c>
    </row>
    <row r="126" spans="1:6" ht="15.75">
      <c r="A126" s="323" t="s">
        <v>1261</v>
      </c>
      <c r="B126" s="323" t="s">
        <v>2176</v>
      </c>
      <c r="C126" s="323">
        <v>3</v>
      </c>
      <c r="D126" s="323"/>
      <c r="E126" s="350">
        <v>39022</v>
      </c>
      <c r="F126" s="337" t="s">
        <v>2177</v>
      </c>
    </row>
    <row r="127" spans="1:6">
      <c r="A127" s="323" t="s">
        <v>1261</v>
      </c>
      <c r="B127" s="323" t="s">
        <v>1305</v>
      </c>
      <c r="C127" s="323">
        <v>1</v>
      </c>
      <c r="D127" s="323"/>
      <c r="E127" s="335">
        <v>1997</v>
      </c>
      <c r="F127" s="337" t="s">
        <v>1306</v>
      </c>
    </row>
    <row r="128" spans="1:6">
      <c r="A128" s="324" t="s">
        <v>1261</v>
      </c>
      <c r="B128" s="324" t="s">
        <v>815</v>
      </c>
      <c r="C128" s="324"/>
      <c r="D128" s="324">
        <v>1</v>
      </c>
      <c r="E128" s="324">
        <v>2001</v>
      </c>
      <c r="F128" s="341" t="s">
        <v>1746</v>
      </c>
    </row>
    <row r="129" spans="1:6">
      <c r="A129" s="324" t="s">
        <v>1261</v>
      </c>
      <c r="B129" s="324" t="s">
        <v>827</v>
      </c>
      <c r="C129" s="324">
        <v>1</v>
      </c>
      <c r="D129" s="324"/>
      <c r="E129" s="324">
        <v>2003</v>
      </c>
      <c r="F129" s="341" t="s">
        <v>828</v>
      </c>
    </row>
    <row r="130" spans="1:6">
      <c r="A130" s="324" t="s">
        <v>1261</v>
      </c>
      <c r="B130" s="324" t="s">
        <v>860</v>
      </c>
      <c r="C130" s="324">
        <v>1</v>
      </c>
      <c r="D130" s="324"/>
      <c r="E130" s="324">
        <v>2009</v>
      </c>
      <c r="F130" s="341" t="s">
        <v>1760</v>
      </c>
    </row>
    <row r="131" spans="1:6">
      <c r="A131" s="324" t="s">
        <v>1261</v>
      </c>
      <c r="B131" s="324" t="s">
        <v>863</v>
      </c>
      <c r="C131" s="324">
        <v>1</v>
      </c>
      <c r="D131" s="324"/>
      <c r="E131" s="324">
        <v>2015</v>
      </c>
      <c r="F131" s="341" t="s">
        <v>1761</v>
      </c>
    </row>
    <row r="132" spans="1:6">
      <c r="A132" s="324" t="s">
        <v>1261</v>
      </c>
      <c r="B132" s="324" t="s">
        <v>867</v>
      </c>
      <c r="C132" s="324">
        <v>1</v>
      </c>
      <c r="D132" s="324"/>
      <c r="E132" s="324">
        <v>2015</v>
      </c>
      <c r="F132" s="341" t="s">
        <v>1763</v>
      </c>
    </row>
    <row r="133" spans="1:6">
      <c r="A133" s="324" t="s">
        <v>1261</v>
      </c>
      <c r="B133" s="324" t="s">
        <v>868</v>
      </c>
      <c r="C133" s="324"/>
      <c r="D133" s="324">
        <v>1</v>
      </c>
      <c r="E133" s="324">
        <v>2012</v>
      </c>
      <c r="F133" s="341" t="s">
        <v>1764</v>
      </c>
    </row>
    <row r="134" spans="1:6">
      <c r="A134" s="324" t="s">
        <v>1261</v>
      </c>
      <c r="B134" s="324" t="s">
        <v>873</v>
      </c>
      <c r="C134" s="324">
        <v>1</v>
      </c>
      <c r="D134" s="324"/>
      <c r="E134" s="324">
        <v>2010</v>
      </c>
      <c r="F134" s="341" t="s">
        <v>1768</v>
      </c>
    </row>
    <row r="135" spans="1:6">
      <c r="A135" s="324" t="s">
        <v>1261</v>
      </c>
      <c r="B135" s="324" t="s">
        <v>1508</v>
      </c>
      <c r="C135" s="324">
        <v>1</v>
      </c>
      <c r="D135" s="324"/>
      <c r="E135" s="324">
        <v>2016</v>
      </c>
      <c r="F135" s="341" t="s">
        <v>1773</v>
      </c>
    </row>
    <row r="136" spans="1:6">
      <c r="A136" s="324" t="s">
        <v>1261</v>
      </c>
      <c r="B136" s="324" t="s">
        <v>1510</v>
      </c>
      <c r="C136" s="324"/>
      <c r="D136" s="324">
        <v>1</v>
      </c>
      <c r="E136" s="324">
        <v>2015</v>
      </c>
      <c r="F136" s="341" t="s">
        <v>1511</v>
      </c>
    </row>
    <row r="137" spans="1:6">
      <c r="A137" s="324" t="s">
        <v>1261</v>
      </c>
      <c r="B137" s="324" t="s">
        <v>1517</v>
      </c>
      <c r="C137" s="324">
        <v>1</v>
      </c>
      <c r="D137" s="324"/>
      <c r="E137" s="324">
        <v>2017</v>
      </c>
      <c r="F137" s="341" t="s">
        <v>1776</v>
      </c>
    </row>
    <row r="138" spans="1:6">
      <c r="A138" s="324" t="s">
        <v>1261</v>
      </c>
      <c r="B138" s="324" t="s">
        <v>91</v>
      </c>
      <c r="C138" s="324">
        <v>1</v>
      </c>
      <c r="D138" s="324"/>
      <c r="E138" s="342">
        <v>2005</v>
      </c>
      <c r="F138" s="341" t="s">
        <v>1780</v>
      </c>
    </row>
    <row r="139" spans="1:6">
      <c r="A139" s="324" t="s">
        <v>1261</v>
      </c>
      <c r="B139" s="324" t="s">
        <v>1550</v>
      </c>
      <c r="C139" s="324"/>
      <c r="D139" s="324">
        <v>1</v>
      </c>
      <c r="E139" s="324">
        <v>2016</v>
      </c>
      <c r="F139" s="341" t="s">
        <v>1551</v>
      </c>
    </row>
    <row r="140" spans="1:6">
      <c r="A140" s="324" t="s">
        <v>1261</v>
      </c>
      <c r="B140" s="324" t="s">
        <v>1552</v>
      </c>
      <c r="C140" s="324"/>
      <c r="D140" s="324">
        <v>1</v>
      </c>
      <c r="E140" s="324">
        <v>2016</v>
      </c>
      <c r="F140" s="341" t="s">
        <v>1798</v>
      </c>
    </row>
    <row r="141" spans="1:6">
      <c r="A141" s="324" t="s">
        <v>1261</v>
      </c>
      <c r="B141" s="324" t="s">
        <v>1553</v>
      </c>
      <c r="C141" s="324">
        <v>1</v>
      </c>
      <c r="D141" s="324"/>
      <c r="E141" s="324">
        <v>2014</v>
      </c>
      <c r="F141" s="341" t="s">
        <v>1799</v>
      </c>
    </row>
    <row r="142" spans="1:6">
      <c r="A142" s="324" t="s">
        <v>1261</v>
      </c>
      <c r="B142" s="324" t="s">
        <v>1554</v>
      </c>
      <c r="C142" s="324"/>
      <c r="D142" s="324">
        <v>1</v>
      </c>
      <c r="E142" s="324">
        <v>2014</v>
      </c>
      <c r="F142" s="341" t="s">
        <v>1555</v>
      </c>
    </row>
    <row r="143" spans="1:6">
      <c r="A143" s="324" t="s">
        <v>1261</v>
      </c>
      <c r="B143" s="324" t="s">
        <v>1556</v>
      </c>
      <c r="C143" s="324"/>
      <c r="D143" s="324">
        <v>1</v>
      </c>
      <c r="E143" s="324">
        <v>2014</v>
      </c>
      <c r="F143" s="341" t="s">
        <v>1800</v>
      </c>
    </row>
    <row r="144" spans="1:6">
      <c r="A144" s="324" t="s">
        <v>1261</v>
      </c>
      <c r="B144" s="324" t="s">
        <v>1557</v>
      </c>
      <c r="C144" s="324"/>
      <c r="D144" s="324">
        <v>1</v>
      </c>
      <c r="E144" s="324">
        <v>2012</v>
      </c>
      <c r="F144" s="341" t="s">
        <v>1801</v>
      </c>
    </row>
    <row r="145" spans="1:6">
      <c r="A145" s="324" t="s">
        <v>1261</v>
      </c>
      <c r="B145" s="324" t="s">
        <v>1531</v>
      </c>
      <c r="C145" s="324">
        <v>1</v>
      </c>
      <c r="D145" s="324"/>
      <c r="E145" s="324">
        <v>2010</v>
      </c>
      <c r="F145" s="341" t="s">
        <v>1532</v>
      </c>
    </row>
    <row r="146" spans="1:6">
      <c r="A146" s="324" t="s">
        <v>1261</v>
      </c>
      <c r="B146" s="324" t="s">
        <v>1558</v>
      </c>
      <c r="C146" s="324"/>
      <c r="D146" s="324">
        <v>1</v>
      </c>
      <c r="E146" s="324">
        <v>2010</v>
      </c>
      <c r="F146" s="341" t="s">
        <v>1802</v>
      </c>
    </row>
    <row r="147" spans="1:6">
      <c r="A147" s="324" t="s">
        <v>1261</v>
      </c>
      <c r="B147" s="324" t="s">
        <v>1559</v>
      </c>
      <c r="C147" s="324"/>
      <c r="D147" s="324">
        <v>1</v>
      </c>
      <c r="E147" s="324">
        <v>2010</v>
      </c>
      <c r="F147" s="341" t="s">
        <v>1803</v>
      </c>
    </row>
    <row r="148" spans="1:6">
      <c r="A148" s="324" t="s">
        <v>1261</v>
      </c>
      <c r="B148" s="324" t="s">
        <v>1560</v>
      </c>
      <c r="C148" s="324">
        <v>1</v>
      </c>
      <c r="D148" s="324"/>
      <c r="E148" s="324">
        <v>2010</v>
      </c>
      <c r="F148" s="341" t="s">
        <v>1804</v>
      </c>
    </row>
    <row r="149" spans="1:6">
      <c r="A149" s="324" t="s">
        <v>1261</v>
      </c>
      <c r="B149" s="324" t="s">
        <v>1561</v>
      </c>
      <c r="C149" s="324"/>
      <c r="D149" s="324">
        <v>1</v>
      </c>
      <c r="E149" s="324">
        <v>2010</v>
      </c>
      <c r="F149" s="341" t="s">
        <v>1805</v>
      </c>
    </row>
    <row r="150" spans="1:6">
      <c r="A150" s="324" t="s">
        <v>1261</v>
      </c>
      <c r="B150" s="324" t="s">
        <v>1562</v>
      </c>
      <c r="C150" s="324"/>
      <c r="D150" s="324">
        <v>1</v>
      </c>
      <c r="E150" s="324">
        <v>2010</v>
      </c>
      <c r="F150" s="341" t="s">
        <v>1563</v>
      </c>
    </row>
    <row r="151" spans="1:6">
      <c r="A151" s="324" t="s">
        <v>1261</v>
      </c>
      <c r="B151" s="324" t="s">
        <v>1564</v>
      </c>
      <c r="C151" s="324"/>
      <c r="D151" s="324">
        <v>1</v>
      </c>
      <c r="E151" s="324">
        <v>2010</v>
      </c>
      <c r="F151" s="341" t="s">
        <v>1806</v>
      </c>
    </row>
    <row r="152" spans="1:6">
      <c r="A152" s="324" t="s">
        <v>1261</v>
      </c>
      <c r="B152" s="324" t="s">
        <v>1565</v>
      </c>
      <c r="C152" s="324">
        <v>1</v>
      </c>
      <c r="D152" s="324"/>
      <c r="E152" s="324">
        <v>2010</v>
      </c>
      <c r="F152" s="341" t="s">
        <v>1807</v>
      </c>
    </row>
    <row r="153" spans="1:6">
      <c r="A153" s="324" t="s">
        <v>1261</v>
      </c>
      <c r="B153" s="324" t="s">
        <v>1566</v>
      </c>
      <c r="C153" s="324">
        <v>1</v>
      </c>
      <c r="D153" s="324"/>
      <c r="E153" s="324">
        <v>2010</v>
      </c>
      <c r="F153" s="341" t="s">
        <v>1808</v>
      </c>
    </row>
    <row r="154" spans="1:6">
      <c r="A154" s="324" t="s">
        <v>1261</v>
      </c>
      <c r="B154" s="324" t="s">
        <v>1567</v>
      </c>
      <c r="C154" s="324">
        <v>1</v>
      </c>
      <c r="D154" s="324"/>
      <c r="E154" s="324">
        <v>2010</v>
      </c>
      <c r="F154" s="341" t="s">
        <v>1809</v>
      </c>
    </row>
    <row r="155" spans="1:6">
      <c r="A155" s="324" t="s">
        <v>1261</v>
      </c>
      <c r="B155" s="324" t="s">
        <v>1568</v>
      </c>
      <c r="C155" s="324">
        <v>1</v>
      </c>
      <c r="D155" s="324"/>
      <c r="E155" s="324">
        <v>2010</v>
      </c>
      <c r="F155" s="341" t="s">
        <v>1569</v>
      </c>
    </row>
    <row r="156" spans="1:6">
      <c r="A156" s="324" t="s">
        <v>1261</v>
      </c>
      <c r="B156" s="324" t="s">
        <v>1570</v>
      </c>
      <c r="C156" s="324">
        <v>1</v>
      </c>
      <c r="D156" s="324"/>
      <c r="E156" s="324">
        <v>2010</v>
      </c>
      <c r="F156" s="341" t="s">
        <v>1571</v>
      </c>
    </row>
    <row r="157" spans="1:6">
      <c r="A157" s="324" t="s">
        <v>1261</v>
      </c>
      <c r="B157" s="324" t="s">
        <v>1572</v>
      </c>
      <c r="C157" s="324">
        <v>1</v>
      </c>
      <c r="D157" s="324"/>
      <c r="E157" s="324">
        <v>2010</v>
      </c>
      <c r="F157" s="341" t="s">
        <v>1810</v>
      </c>
    </row>
    <row r="158" spans="1:6">
      <c r="A158" s="324" t="s">
        <v>1261</v>
      </c>
      <c r="B158" s="324" t="s">
        <v>1573</v>
      </c>
      <c r="C158" s="324"/>
      <c r="D158" s="324">
        <v>1</v>
      </c>
      <c r="E158" s="324">
        <v>2008</v>
      </c>
      <c r="F158" s="341" t="s">
        <v>1811</v>
      </c>
    </row>
    <row r="159" spans="1:6">
      <c r="A159" s="324" t="s">
        <v>1261</v>
      </c>
      <c r="B159" s="324" t="s">
        <v>1574</v>
      </c>
      <c r="C159" s="324">
        <v>1</v>
      </c>
      <c r="D159" s="324"/>
      <c r="E159" s="324">
        <v>2008</v>
      </c>
      <c r="F159" s="341" t="s">
        <v>1575</v>
      </c>
    </row>
    <row r="160" spans="1:6">
      <c r="A160" s="324" t="s">
        <v>1261</v>
      </c>
      <c r="B160" s="324" t="s">
        <v>1576</v>
      </c>
      <c r="C160" s="324"/>
      <c r="D160" s="324">
        <v>1</v>
      </c>
      <c r="E160" s="324">
        <v>2008</v>
      </c>
      <c r="F160" s="341" t="s">
        <v>1577</v>
      </c>
    </row>
    <row r="161" spans="1:6">
      <c r="A161" s="324" t="s">
        <v>1261</v>
      </c>
      <c r="B161" s="324" t="s">
        <v>1578</v>
      </c>
      <c r="C161" s="324">
        <v>1</v>
      </c>
      <c r="D161" s="324"/>
      <c r="E161" s="324">
        <v>2008</v>
      </c>
      <c r="F161" s="341" t="s">
        <v>1812</v>
      </c>
    </row>
    <row r="162" spans="1:6">
      <c r="A162" s="324" t="s">
        <v>1261</v>
      </c>
      <c r="B162" s="324" t="s">
        <v>1579</v>
      </c>
      <c r="C162" s="324"/>
      <c r="D162" s="324">
        <v>1</v>
      </c>
      <c r="E162" s="324">
        <v>2008</v>
      </c>
      <c r="F162" s="341" t="s">
        <v>1813</v>
      </c>
    </row>
    <row r="163" spans="1:6">
      <c r="A163" s="324" t="s">
        <v>1261</v>
      </c>
      <c r="B163" s="324" t="s">
        <v>1580</v>
      </c>
      <c r="C163" s="324"/>
      <c r="D163" s="324">
        <v>1</v>
      </c>
      <c r="E163" s="324">
        <v>2008</v>
      </c>
      <c r="F163" s="341" t="s">
        <v>1581</v>
      </c>
    </row>
    <row r="164" spans="1:6">
      <c r="A164" s="324" t="s">
        <v>1261</v>
      </c>
      <c r="B164" s="324" t="s">
        <v>1558</v>
      </c>
      <c r="C164" s="324"/>
      <c r="D164" s="324">
        <v>1</v>
      </c>
      <c r="E164" s="324">
        <v>2006</v>
      </c>
      <c r="F164" s="341" t="s">
        <v>1814</v>
      </c>
    </row>
    <row r="165" spans="1:6">
      <c r="A165" s="324" t="s">
        <v>1261</v>
      </c>
      <c r="B165" s="324" t="s">
        <v>1582</v>
      </c>
      <c r="C165" s="324">
        <v>1</v>
      </c>
      <c r="D165" s="324"/>
      <c r="E165" s="324">
        <v>2006</v>
      </c>
      <c r="F165" s="341" t="s">
        <v>1815</v>
      </c>
    </row>
    <row r="166" spans="1:6">
      <c r="A166" s="324" t="s">
        <v>1261</v>
      </c>
      <c r="B166" s="324" t="s">
        <v>1583</v>
      </c>
      <c r="C166" s="324">
        <v>1</v>
      </c>
      <c r="D166" s="324"/>
      <c r="E166" s="324">
        <v>2006</v>
      </c>
      <c r="F166" s="341" t="s">
        <v>1816</v>
      </c>
    </row>
    <row r="167" spans="1:6">
      <c r="A167" s="324" t="s">
        <v>1261</v>
      </c>
      <c r="B167" s="324" t="s">
        <v>1584</v>
      </c>
      <c r="C167" s="324"/>
      <c r="D167" s="324">
        <v>1</v>
      </c>
      <c r="E167" s="324">
        <v>2005</v>
      </c>
      <c r="F167" s="341" t="s">
        <v>1585</v>
      </c>
    </row>
    <row r="168" spans="1:6">
      <c r="A168" s="324" t="s">
        <v>1261</v>
      </c>
      <c r="B168" s="324" t="s">
        <v>1586</v>
      </c>
      <c r="C168" s="324"/>
      <c r="D168" s="324">
        <v>1</v>
      </c>
      <c r="E168" s="324">
        <v>2004</v>
      </c>
      <c r="F168" s="341" t="s">
        <v>1587</v>
      </c>
    </row>
    <row r="169" spans="1:6">
      <c r="A169" s="324" t="s">
        <v>1261</v>
      </c>
      <c r="B169" s="324" t="s">
        <v>1588</v>
      </c>
      <c r="C169" s="324">
        <v>1</v>
      </c>
      <c r="D169" s="324"/>
      <c r="E169" s="324">
        <v>2004</v>
      </c>
      <c r="F169" s="341" t="s">
        <v>1817</v>
      </c>
    </row>
    <row r="170" spans="1:6">
      <c r="A170" s="324" t="s">
        <v>1261</v>
      </c>
      <c r="B170" s="324" t="s">
        <v>1589</v>
      </c>
      <c r="C170" s="324">
        <v>1</v>
      </c>
      <c r="D170" s="324"/>
      <c r="E170" s="324">
        <v>2004</v>
      </c>
      <c r="F170" s="341" t="s">
        <v>1590</v>
      </c>
    </row>
    <row r="171" spans="1:6">
      <c r="A171" s="324" t="s">
        <v>1261</v>
      </c>
      <c r="B171" s="324" t="s">
        <v>1591</v>
      </c>
      <c r="C171" s="324">
        <v>1</v>
      </c>
      <c r="D171" s="324"/>
      <c r="E171" s="324">
        <v>2002</v>
      </c>
      <c r="F171" s="341" t="s">
        <v>1592</v>
      </c>
    </row>
    <row r="172" spans="1:6">
      <c r="A172" s="324" t="s">
        <v>1261</v>
      </c>
      <c r="B172" s="324" t="s">
        <v>1593</v>
      </c>
      <c r="C172" s="324">
        <v>1</v>
      </c>
      <c r="D172" s="324"/>
      <c r="E172" s="324">
        <v>2000</v>
      </c>
      <c r="F172" s="341" t="s">
        <v>1818</v>
      </c>
    </row>
    <row r="173" spans="1:6">
      <c r="A173" s="324" t="s">
        <v>1261</v>
      </c>
      <c r="B173" s="324" t="s">
        <v>1594</v>
      </c>
      <c r="C173" s="324">
        <v>1</v>
      </c>
      <c r="D173" s="324"/>
      <c r="E173" s="324">
        <v>2000</v>
      </c>
      <c r="F173" s="341" t="s">
        <v>1819</v>
      </c>
    </row>
    <row r="174" spans="1:6">
      <c r="A174" s="324" t="s">
        <v>1261</v>
      </c>
      <c r="B174" s="324" t="s">
        <v>1595</v>
      </c>
      <c r="C174" s="324">
        <v>1</v>
      </c>
      <c r="D174" s="324"/>
      <c r="E174" s="324">
        <v>2000</v>
      </c>
      <c r="F174" s="341" t="s">
        <v>1820</v>
      </c>
    </row>
    <row r="175" spans="1:6">
      <c r="A175" s="324" t="s">
        <v>1261</v>
      </c>
      <c r="B175" s="324" t="s">
        <v>1596</v>
      </c>
      <c r="C175" s="324">
        <v>1</v>
      </c>
      <c r="D175" s="324"/>
      <c r="E175" s="324">
        <v>1999</v>
      </c>
      <c r="F175" s="341" t="s">
        <v>1821</v>
      </c>
    </row>
    <row r="176" spans="1:6">
      <c r="A176" s="324" t="s">
        <v>1261</v>
      </c>
      <c r="B176" s="324" t="s">
        <v>1597</v>
      </c>
      <c r="C176" s="324">
        <v>1</v>
      </c>
      <c r="D176" s="324"/>
      <c r="E176" s="324">
        <v>2016</v>
      </c>
      <c r="F176" s="341" t="s">
        <v>1822</v>
      </c>
    </row>
    <row r="177" spans="1:6">
      <c r="A177" s="324" t="s">
        <v>1261</v>
      </c>
      <c r="B177" s="343" t="s">
        <v>1598</v>
      </c>
      <c r="C177" s="324">
        <v>1</v>
      </c>
      <c r="D177" s="324"/>
      <c r="E177" s="324">
        <v>1990</v>
      </c>
      <c r="F177" s="341" t="s">
        <v>1823</v>
      </c>
    </row>
    <row r="178" spans="1:6">
      <c r="A178" s="324" t="s">
        <v>1261</v>
      </c>
      <c r="B178" s="324" t="s">
        <v>1610</v>
      </c>
      <c r="C178" s="324">
        <v>1</v>
      </c>
      <c r="D178" s="324"/>
      <c r="E178" s="324"/>
      <c r="F178" s="341" t="s">
        <v>1827</v>
      </c>
    </row>
    <row r="179" spans="1:6">
      <c r="A179" s="324" t="s">
        <v>1261</v>
      </c>
      <c r="B179" s="324" t="s">
        <v>1620</v>
      </c>
      <c r="C179" s="324">
        <v>1</v>
      </c>
      <c r="D179" s="324"/>
      <c r="E179" s="324">
        <v>2014</v>
      </c>
      <c r="F179" s="341" t="s">
        <v>1831</v>
      </c>
    </row>
    <row r="180" spans="1:6">
      <c r="A180" s="324" t="s">
        <v>1261</v>
      </c>
      <c r="B180" s="343" t="s">
        <v>1621</v>
      </c>
      <c r="C180" s="324">
        <v>1</v>
      </c>
      <c r="D180" s="324"/>
      <c r="E180" s="324">
        <v>2004</v>
      </c>
      <c r="F180" s="341" t="s">
        <v>1832</v>
      </c>
    </row>
    <row r="181" spans="1:6">
      <c r="A181" s="324" t="s">
        <v>1261</v>
      </c>
      <c r="B181" s="324" t="s">
        <v>1623</v>
      </c>
      <c r="C181" s="324">
        <v>1</v>
      </c>
      <c r="D181" s="324"/>
      <c r="E181" s="324">
        <v>2006</v>
      </c>
      <c r="F181" s="341" t="s">
        <v>1834</v>
      </c>
    </row>
    <row r="182" spans="1:6">
      <c r="A182" s="324" t="s">
        <v>1261</v>
      </c>
      <c r="B182" s="324" t="s">
        <v>1624</v>
      </c>
      <c r="C182" s="324"/>
      <c r="D182" s="324">
        <v>1</v>
      </c>
      <c r="E182" s="324">
        <v>2005</v>
      </c>
      <c r="F182" s="341" t="s">
        <v>1835</v>
      </c>
    </row>
    <row r="183" spans="1:6">
      <c r="A183" s="324" t="s">
        <v>1261</v>
      </c>
      <c r="B183" s="324" t="s">
        <v>1625</v>
      </c>
      <c r="C183" s="324">
        <v>1</v>
      </c>
      <c r="D183" s="324"/>
      <c r="E183" s="324">
        <v>2003</v>
      </c>
      <c r="F183" s="341" t="s">
        <v>1626</v>
      </c>
    </row>
    <row r="184" spans="1:6">
      <c r="A184" s="324" t="s">
        <v>1261</v>
      </c>
      <c r="B184" s="324" t="s">
        <v>1627</v>
      </c>
      <c r="C184" s="324">
        <v>1</v>
      </c>
      <c r="D184" s="324"/>
      <c r="E184" s="324">
        <v>2008</v>
      </c>
      <c r="F184" s="341" t="s">
        <v>1836</v>
      </c>
    </row>
    <row r="185" spans="1:6">
      <c r="A185" s="324" t="s">
        <v>1261</v>
      </c>
      <c r="B185" s="324" t="s">
        <v>1628</v>
      </c>
      <c r="C185" s="324">
        <v>1</v>
      </c>
      <c r="D185" s="324"/>
      <c r="E185" s="324">
        <v>1998</v>
      </c>
      <c r="F185" s="341" t="s">
        <v>1837</v>
      </c>
    </row>
    <row r="186" spans="1:6">
      <c r="A186" s="324" t="s">
        <v>1261</v>
      </c>
      <c r="B186" s="324" t="s">
        <v>1629</v>
      </c>
      <c r="C186" s="324">
        <v>1</v>
      </c>
      <c r="D186" s="324"/>
      <c r="E186" s="324">
        <v>2006</v>
      </c>
      <c r="F186" s="341" t="s">
        <v>1630</v>
      </c>
    </row>
    <row r="187" spans="1:6">
      <c r="A187" s="324" t="s">
        <v>1261</v>
      </c>
      <c r="B187" s="324" t="s">
        <v>1631</v>
      </c>
      <c r="C187" s="324">
        <v>1</v>
      </c>
      <c r="D187" s="324"/>
      <c r="E187" s="324">
        <v>2015</v>
      </c>
      <c r="F187" s="341" t="s">
        <v>1838</v>
      </c>
    </row>
    <row r="188" spans="1:6">
      <c r="A188" s="324" t="s">
        <v>1261</v>
      </c>
      <c r="B188" s="324" t="s">
        <v>1632</v>
      </c>
      <c r="C188" s="324"/>
      <c r="D188" s="324">
        <v>1</v>
      </c>
      <c r="E188" s="324">
        <v>2006</v>
      </c>
      <c r="F188" s="341" t="s">
        <v>1839</v>
      </c>
    </row>
    <row r="189" spans="1:6">
      <c r="A189" s="324" t="s">
        <v>1261</v>
      </c>
      <c r="B189" s="324" t="s">
        <v>1633</v>
      </c>
      <c r="C189" s="324"/>
      <c r="D189" s="324">
        <v>1</v>
      </c>
      <c r="E189" s="324">
        <v>2015</v>
      </c>
      <c r="F189" s="341" t="s">
        <v>1840</v>
      </c>
    </row>
    <row r="190" spans="1:6">
      <c r="A190" s="324" t="s">
        <v>1261</v>
      </c>
      <c r="B190" s="324" t="s">
        <v>1634</v>
      </c>
      <c r="C190" s="324"/>
      <c r="D190" s="324">
        <v>1</v>
      </c>
      <c r="E190" s="324">
        <v>2016</v>
      </c>
      <c r="F190" s="341" t="s">
        <v>1841</v>
      </c>
    </row>
    <row r="191" spans="1:6">
      <c r="A191" s="324" t="s">
        <v>1261</v>
      </c>
      <c r="B191" s="324" t="s">
        <v>1635</v>
      </c>
      <c r="C191" s="324"/>
      <c r="D191" s="324">
        <v>1</v>
      </c>
      <c r="E191" s="324">
        <v>2004</v>
      </c>
      <c r="F191" s="341" t="s">
        <v>1842</v>
      </c>
    </row>
    <row r="192" spans="1:6">
      <c r="A192" s="324" t="s">
        <v>1261</v>
      </c>
      <c r="B192" s="324" t="s">
        <v>1636</v>
      </c>
      <c r="C192" s="324"/>
      <c r="D192" s="324">
        <v>1</v>
      </c>
      <c r="E192" s="324">
        <v>2016</v>
      </c>
      <c r="F192" s="341" t="s">
        <v>1843</v>
      </c>
    </row>
    <row r="193" spans="1:6">
      <c r="A193" s="324" t="s">
        <v>1261</v>
      </c>
      <c r="B193" s="324" t="s">
        <v>1637</v>
      </c>
      <c r="C193" s="324"/>
      <c r="D193" s="324">
        <v>1</v>
      </c>
      <c r="E193" s="324">
        <v>2016</v>
      </c>
      <c r="F193" s="341" t="s">
        <v>1844</v>
      </c>
    </row>
    <row r="194" spans="1:6">
      <c r="A194" s="324" t="s">
        <v>1261</v>
      </c>
      <c r="B194" s="324" t="s">
        <v>1641</v>
      </c>
      <c r="C194" s="324"/>
      <c r="D194" s="324">
        <v>1</v>
      </c>
      <c r="E194" s="324">
        <v>2015</v>
      </c>
      <c r="F194" s="341" t="s">
        <v>1845</v>
      </c>
    </row>
    <row r="195" spans="1:6">
      <c r="A195" s="324" t="s">
        <v>1261</v>
      </c>
      <c r="B195" s="324" t="s">
        <v>1644</v>
      </c>
      <c r="C195" s="324"/>
      <c r="D195" s="324">
        <v>1</v>
      </c>
      <c r="E195" s="324">
        <v>2006</v>
      </c>
      <c r="F195" s="341" t="s">
        <v>1846</v>
      </c>
    </row>
    <row r="196" spans="1:6">
      <c r="A196" s="324" t="s">
        <v>1261</v>
      </c>
      <c r="B196" s="324" t="s">
        <v>1652</v>
      </c>
      <c r="C196" s="324"/>
      <c r="D196" s="324">
        <v>1</v>
      </c>
      <c r="E196" s="324">
        <v>2007</v>
      </c>
      <c r="F196" s="341" t="s">
        <v>1848</v>
      </c>
    </row>
    <row r="197" spans="1:6">
      <c r="A197" s="324" t="s">
        <v>1261</v>
      </c>
      <c r="B197" s="324" t="s">
        <v>1654</v>
      </c>
      <c r="C197" s="324">
        <v>1</v>
      </c>
      <c r="D197" s="324"/>
      <c r="E197" s="324">
        <v>2015</v>
      </c>
      <c r="F197" s="341" t="s">
        <v>1849</v>
      </c>
    </row>
    <row r="198" spans="1:6">
      <c r="A198" s="324" t="s">
        <v>1261</v>
      </c>
      <c r="B198" s="324" t="s">
        <v>1656</v>
      </c>
      <c r="C198" s="324"/>
      <c r="D198" s="324">
        <v>1</v>
      </c>
      <c r="E198" s="324">
        <v>2017</v>
      </c>
      <c r="F198" s="341" t="s">
        <v>1657</v>
      </c>
    </row>
    <row r="199" spans="1:6">
      <c r="A199" s="324" t="s">
        <v>1261</v>
      </c>
      <c r="B199" s="324" t="s">
        <v>1681</v>
      </c>
      <c r="C199" s="324"/>
      <c r="D199" s="324">
        <v>1</v>
      </c>
      <c r="E199" s="324">
        <v>1990</v>
      </c>
      <c r="F199" s="341" t="s">
        <v>1682</v>
      </c>
    </row>
    <row r="200" spans="1:6">
      <c r="A200" s="324" t="s">
        <v>1261</v>
      </c>
      <c r="B200" s="324" t="s">
        <v>1692</v>
      </c>
      <c r="C200" s="324"/>
      <c r="D200" s="324">
        <v>1</v>
      </c>
      <c r="E200" s="324">
        <v>2007</v>
      </c>
      <c r="F200" s="341" t="s">
        <v>1857</v>
      </c>
    </row>
    <row r="201" spans="1:6">
      <c r="A201" s="323" t="s">
        <v>1261</v>
      </c>
      <c r="B201" s="323" t="s">
        <v>981</v>
      </c>
      <c r="C201" s="323">
        <v>1</v>
      </c>
      <c r="D201" s="323"/>
      <c r="E201" s="339">
        <v>2017</v>
      </c>
      <c r="F201" s="323" t="s">
        <v>982</v>
      </c>
    </row>
    <row r="202" spans="1:6">
      <c r="A202" s="323" t="s">
        <v>1261</v>
      </c>
      <c r="B202" s="323" t="s">
        <v>986</v>
      </c>
      <c r="C202" s="323"/>
      <c r="D202" s="323"/>
      <c r="E202" s="339">
        <v>2016</v>
      </c>
      <c r="F202" s="323" t="s">
        <v>987</v>
      </c>
    </row>
    <row r="203" spans="1:6">
      <c r="A203" s="323" t="s">
        <v>1261</v>
      </c>
      <c r="B203" s="323" t="s">
        <v>1114</v>
      </c>
      <c r="C203" s="323"/>
      <c r="D203" s="323"/>
      <c r="E203" s="339">
        <v>2015</v>
      </c>
      <c r="F203" s="323" t="s">
        <v>1115</v>
      </c>
    </row>
    <row r="204" spans="1:6">
      <c r="A204" s="323" t="s">
        <v>1261</v>
      </c>
      <c r="B204" s="323" t="s">
        <v>1117</v>
      </c>
      <c r="C204" s="323"/>
      <c r="D204" s="323"/>
      <c r="E204" s="339">
        <v>2016</v>
      </c>
      <c r="F204" s="323" t="s">
        <v>1118</v>
      </c>
    </row>
    <row r="205" spans="1:6">
      <c r="A205" s="323" t="s">
        <v>1261</v>
      </c>
      <c r="B205" s="323" t="s">
        <v>1866</v>
      </c>
      <c r="C205" s="323"/>
      <c r="D205" s="323"/>
      <c r="E205" s="339">
        <v>2017</v>
      </c>
      <c r="F205" s="323" t="s">
        <v>1867</v>
      </c>
    </row>
    <row r="206" spans="1:6">
      <c r="A206" s="323" t="s">
        <v>1261</v>
      </c>
      <c r="B206" s="321" t="s">
        <v>2193</v>
      </c>
      <c r="C206" s="323"/>
      <c r="D206" s="323"/>
      <c r="E206" s="347">
        <v>2010</v>
      </c>
      <c r="F206" s="323" t="s">
        <v>2192</v>
      </c>
    </row>
    <row r="207" spans="1:6">
      <c r="A207" s="323" t="s">
        <v>1261</v>
      </c>
      <c r="B207" s="323"/>
      <c r="C207" s="323"/>
      <c r="D207" s="323"/>
      <c r="E207" s="320">
        <v>2010</v>
      </c>
      <c r="F207" s="321" t="s">
        <v>2224</v>
      </c>
    </row>
    <row r="208" spans="1:6">
      <c r="A208" s="321" t="s">
        <v>1261</v>
      </c>
      <c r="B208" s="321" t="s">
        <v>2250</v>
      </c>
      <c r="C208" s="323"/>
      <c r="D208" s="321">
        <v>1</v>
      </c>
      <c r="E208" s="320">
        <v>2005</v>
      </c>
      <c r="F208" s="321" t="s">
        <v>2249</v>
      </c>
    </row>
    <row r="209" spans="1:6">
      <c r="A209" s="321" t="s">
        <v>1261</v>
      </c>
      <c r="B209" s="323"/>
      <c r="C209" s="323"/>
      <c r="D209" s="323"/>
      <c r="E209" s="320">
        <v>2017</v>
      </c>
      <c r="F209" s="321" t="s">
        <v>2237</v>
      </c>
    </row>
    <row r="210" spans="1:6">
      <c r="A210" s="297" t="s">
        <v>2489</v>
      </c>
      <c r="B210" s="297"/>
      <c r="C210" s="297">
        <f>SUBTOTAL(109,Tabla11[Masculino])</f>
        <v>132</v>
      </c>
      <c r="D210" s="297">
        <f>SUBTOTAL(109,Tabla11[Femenino])</f>
        <v>98</v>
      </c>
      <c r="E210" s="345">
        <f>SUBTOTAL(101,Tabla11[Fecha])</f>
        <v>9837.17</v>
      </c>
      <c r="F210" s="319">
        <f>SUBTOTAL(103,Tabla11[Título])</f>
        <v>208</v>
      </c>
    </row>
  </sheetData>
  <hyperlinks>
    <hyperlink ref="B177" r:id="rId1"/>
    <hyperlink ref="B180" r:id="rId2"/>
  </hyperlinks>
  <pageMargins left="0.7" right="0.7" top="0.75" bottom="0.75" header="0.3" footer="0.3"/>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1"/>
  <sheetViews>
    <sheetView topLeftCell="A140" workbookViewId="0">
      <selection activeCell="C151" sqref="C151:D151"/>
    </sheetView>
  </sheetViews>
  <sheetFormatPr baseColWidth="10" defaultRowHeight="15"/>
  <cols>
    <col min="1" max="1" width="11.5703125" customWidth="1"/>
    <col min="3" max="4" width="12.140625" customWidth="1"/>
  </cols>
  <sheetData>
    <row r="1" spans="1:6">
      <c r="A1" s="236" t="s">
        <v>14</v>
      </c>
      <c r="B1" s="236" t="s">
        <v>2</v>
      </c>
      <c r="C1" s="236" t="s">
        <v>15</v>
      </c>
      <c r="D1" s="236" t="s">
        <v>16</v>
      </c>
      <c r="E1" s="236" t="s">
        <v>13</v>
      </c>
      <c r="F1" s="236" t="s">
        <v>4</v>
      </c>
    </row>
    <row r="2" spans="1:6">
      <c r="A2" s="65" t="s">
        <v>743</v>
      </c>
      <c r="B2" s="65" t="s">
        <v>57</v>
      </c>
      <c r="C2" s="65"/>
      <c r="D2" s="65">
        <v>1</v>
      </c>
      <c r="E2" s="351"/>
      <c r="F2" s="352" t="s">
        <v>58</v>
      </c>
    </row>
    <row r="3" spans="1:6">
      <c r="A3" s="353" t="s">
        <v>743</v>
      </c>
      <c r="B3" s="353" t="s">
        <v>1127</v>
      </c>
      <c r="C3" s="353"/>
      <c r="D3" s="353">
        <v>1</v>
      </c>
      <c r="E3" s="354">
        <v>2007</v>
      </c>
      <c r="F3" s="353" t="s">
        <v>1128</v>
      </c>
    </row>
    <row r="4" spans="1:6">
      <c r="A4" s="353" t="s">
        <v>743</v>
      </c>
      <c r="B4" s="353" t="s">
        <v>1130</v>
      </c>
      <c r="C4" s="353"/>
      <c r="D4" s="353">
        <v>1</v>
      </c>
      <c r="E4" s="354">
        <v>2007</v>
      </c>
      <c r="F4" s="353" t="s">
        <v>1134</v>
      </c>
    </row>
    <row r="5" spans="1:6">
      <c r="A5" s="353" t="s">
        <v>743</v>
      </c>
      <c r="B5" s="353" t="s">
        <v>1137</v>
      </c>
      <c r="C5" s="353"/>
      <c r="D5" s="353">
        <v>1</v>
      </c>
      <c r="E5" s="354">
        <v>2007</v>
      </c>
      <c r="F5" s="353" t="s">
        <v>1138</v>
      </c>
    </row>
    <row r="6" spans="1:6">
      <c r="A6" s="353" t="s">
        <v>743</v>
      </c>
      <c r="B6" s="353" t="s">
        <v>1153</v>
      </c>
      <c r="C6" s="353"/>
      <c r="D6" s="353">
        <v>1</v>
      </c>
      <c r="E6" s="354">
        <v>2016</v>
      </c>
      <c r="F6" s="353" t="s">
        <v>1154</v>
      </c>
    </row>
    <row r="7" spans="1:6">
      <c r="A7" s="353" t="s">
        <v>743</v>
      </c>
      <c r="B7" s="353" t="s">
        <v>140</v>
      </c>
      <c r="C7" s="353">
        <v>1</v>
      </c>
      <c r="D7" s="353"/>
      <c r="E7" s="354">
        <v>2016</v>
      </c>
      <c r="F7" s="353" t="s">
        <v>1157</v>
      </c>
    </row>
    <row r="8" spans="1:6">
      <c r="A8" s="353" t="s">
        <v>743</v>
      </c>
      <c r="B8" s="353" t="s">
        <v>1160</v>
      </c>
      <c r="C8" s="353">
        <v>1</v>
      </c>
      <c r="D8" s="353">
        <v>1</v>
      </c>
      <c r="E8" s="354">
        <v>2016</v>
      </c>
      <c r="F8" s="353" t="s">
        <v>1161</v>
      </c>
    </row>
    <row r="9" spans="1:6">
      <c r="A9" s="353" t="s">
        <v>743</v>
      </c>
      <c r="B9" s="353" t="s">
        <v>1164</v>
      </c>
      <c r="C9" s="353">
        <v>1</v>
      </c>
      <c r="D9" s="353"/>
      <c r="E9" s="354">
        <v>1997</v>
      </c>
      <c r="F9" s="353" t="s">
        <v>1165</v>
      </c>
    </row>
    <row r="10" spans="1:6">
      <c r="A10" s="353" t="s">
        <v>743</v>
      </c>
      <c r="B10" s="353" t="s">
        <v>1171</v>
      </c>
      <c r="C10" s="353">
        <v>1</v>
      </c>
      <c r="D10" s="353"/>
      <c r="E10" s="354">
        <v>1997</v>
      </c>
      <c r="F10" s="353" t="s">
        <v>1172</v>
      </c>
    </row>
    <row r="11" spans="1:6">
      <c r="A11" s="355" t="s">
        <v>743</v>
      </c>
      <c r="B11" s="353" t="s">
        <v>140</v>
      </c>
      <c r="C11" s="353">
        <v>1</v>
      </c>
      <c r="D11" s="353"/>
      <c r="E11" s="354">
        <v>2009</v>
      </c>
      <c r="F11" s="353" t="s">
        <v>1189</v>
      </c>
    </row>
    <row r="12" spans="1:6">
      <c r="A12" s="355" t="s">
        <v>743</v>
      </c>
      <c r="B12" s="353" t="s">
        <v>1195</v>
      </c>
      <c r="C12" s="353">
        <v>1</v>
      </c>
      <c r="D12" s="353"/>
      <c r="E12" s="354">
        <v>2009</v>
      </c>
      <c r="F12" s="353" t="s">
        <v>1196</v>
      </c>
    </row>
    <row r="13" spans="1:6">
      <c r="A13" s="355" t="s">
        <v>743</v>
      </c>
      <c r="B13" s="353" t="s">
        <v>1198</v>
      </c>
      <c r="C13" s="353">
        <v>1</v>
      </c>
      <c r="D13" s="353"/>
      <c r="E13" s="354">
        <v>2009</v>
      </c>
      <c r="F13" s="353" t="s">
        <v>1199</v>
      </c>
    </row>
    <row r="14" spans="1:6">
      <c r="A14" s="355" t="s">
        <v>743</v>
      </c>
      <c r="B14" s="353" t="s">
        <v>1148</v>
      </c>
      <c r="C14" s="353">
        <v>1</v>
      </c>
      <c r="D14" s="353"/>
      <c r="E14" s="354">
        <v>2009</v>
      </c>
      <c r="F14" s="353" t="s">
        <v>1201</v>
      </c>
    </row>
    <row r="15" spans="1:6">
      <c r="A15" s="353" t="s">
        <v>743</v>
      </c>
      <c r="B15" s="353" t="s">
        <v>1203</v>
      </c>
      <c r="C15" s="353">
        <v>1</v>
      </c>
      <c r="D15" s="353"/>
      <c r="E15" s="354">
        <v>2009</v>
      </c>
      <c r="F15" s="353" t="s">
        <v>1204</v>
      </c>
    </row>
    <row r="16" spans="1:6">
      <c r="A16" s="355" t="s">
        <v>743</v>
      </c>
      <c r="B16" s="353" t="s">
        <v>1209</v>
      </c>
      <c r="C16" s="353"/>
      <c r="D16" s="353">
        <v>1</v>
      </c>
      <c r="E16" s="354">
        <v>2003</v>
      </c>
      <c r="F16" s="353" t="s">
        <v>1210</v>
      </c>
    </row>
    <row r="17" spans="1:6">
      <c r="A17" s="353" t="s">
        <v>743</v>
      </c>
      <c r="B17" s="353" t="s">
        <v>140</v>
      </c>
      <c r="C17" s="353">
        <v>1</v>
      </c>
      <c r="D17" s="353"/>
      <c r="E17" s="354">
        <v>2003</v>
      </c>
      <c r="F17" s="353" t="s">
        <v>1213</v>
      </c>
    </row>
    <row r="18" spans="1:6">
      <c r="A18" s="353" t="s">
        <v>743</v>
      </c>
      <c r="B18" s="353" t="s">
        <v>1216</v>
      </c>
      <c r="C18" s="353"/>
      <c r="D18" s="353">
        <v>1</v>
      </c>
      <c r="E18" s="354">
        <v>2003</v>
      </c>
      <c r="F18" s="353" t="s">
        <v>1217</v>
      </c>
    </row>
    <row r="19" spans="1:6">
      <c r="A19" s="353" t="s">
        <v>743</v>
      </c>
      <c r="B19" s="353" t="s">
        <v>1220</v>
      </c>
      <c r="C19" s="353">
        <v>1</v>
      </c>
      <c r="D19" s="353"/>
      <c r="E19" s="354">
        <v>2003</v>
      </c>
      <c r="F19" s="353" t="s">
        <v>1221</v>
      </c>
    </row>
    <row r="20" spans="1:6">
      <c r="A20" s="353" t="s">
        <v>743</v>
      </c>
      <c r="B20" s="353" t="s">
        <v>1144</v>
      </c>
      <c r="C20" s="353"/>
      <c r="D20" s="353">
        <v>1</v>
      </c>
      <c r="E20" s="354">
        <v>1997</v>
      </c>
      <c r="F20" s="353" t="s">
        <v>1223</v>
      </c>
    </row>
    <row r="21" spans="1:6">
      <c r="A21" s="353" t="s">
        <v>743</v>
      </c>
      <c r="B21" s="353" t="s">
        <v>1228</v>
      </c>
      <c r="C21" s="353"/>
      <c r="D21" s="353">
        <v>1</v>
      </c>
      <c r="E21" s="354">
        <v>1997</v>
      </c>
      <c r="F21" s="353" t="s">
        <v>1229</v>
      </c>
    </row>
    <row r="22" spans="1:6">
      <c r="A22" s="353" t="s">
        <v>743</v>
      </c>
      <c r="B22" s="353" t="s">
        <v>1206</v>
      </c>
      <c r="C22" s="353"/>
      <c r="D22" s="353">
        <v>1</v>
      </c>
      <c r="E22" s="354">
        <v>2000</v>
      </c>
      <c r="F22" s="353" t="s">
        <v>1231</v>
      </c>
    </row>
    <row r="23" spans="1:6">
      <c r="A23" s="355" t="s">
        <v>743</v>
      </c>
      <c r="B23" s="353" t="s">
        <v>1235</v>
      </c>
      <c r="C23" s="353"/>
      <c r="D23" s="353">
        <v>1</v>
      </c>
      <c r="E23" s="354">
        <v>2004</v>
      </c>
      <c r="F23" s="353" t="s">
        <v>1236</v>
      </c>
    </row>
    <row r="24" spans="1:6">
      <c r="A24" s="355" t="s">
        <v>743</v>
      </c>
      <c r="B24" s="353" t="s">
        <v>1248</v>
      </c>
      <c r="C24" s="353">
        <v>1</v>
      </c>
      <c r="D24" s="353"/>
      <c r="E24" s="354">
        <v>2014</v>
      </c>
      <c r="F24" s="353" t="s">
        <v>1249</v>
      </c>
    </row>
    <row r="25" spans="1:6">
      <c r="A25" s="353" t="s">
        <v>743</v>
      </c>
      <c r="B25" s="353" t="s">
        <v>1254</v>
      </c>
      <c r="C25" s="353"/>
      <c r="D25" s="353">
        <v>1</v>
      </c>
      <c r="E25" s="354">
        <v>2007</v>
      </c>
      <c r="F25" s="353" t="s">
        <v>1255</v>
      </c>
    </row>
    <row r="26" spans="1:6">
      <c r="A26" s="356" t="s">
        <v>743</v>
      </c>
      <c r="B26" s="357" t="s">
        <v>1883</v>
      </c>
      <c r="C26" s="357"/>
      <c r="D26" s="357">
        <v>1</v>
      </c>
      <c r="E26" s="357">
        <v>2003</v>
      </c>
      <c r="F26" s="357" t="s">
        <v>1884</v>
      </c>
    </row>
    <row r="27" spans="1:6">
      <c r="A27" s="356" t="s">
        <v>743</v>
      </c>
      <c r="B27" s="357" t="s">
        <v>1889</v>
      </c>
      <c r="C27" s="357">
        <v>1</v>
      </c>
      <c r="D27" s="357"/>
      <c r="E27" s="357">
        <v>2013</v>
      </c>
      <c r="F27" s="357" t="s">
        <v>1890</v>
      </c>
    </row>
    <row r="28" spans="1:6">
      <c r="A28" s="356" t="s">
        <v>743</v>
      </c>
      <c r="B28" s="357" t="s">
        <v>1900</v>
      </c>
      <c r="C28" s="357"/>
      <c r="D28" s="357">
        <v>1</v>
      </c>
      <c r="E28" s="357">
        <v>2013</v>
      </c>
      <c r="F28" s="357" t="s">
        <v>1901</v>
      </c>
    </row>
    <row r="29" spans="1:6">
      <c r="A29" s="356" t="s">
        <v>743</v>
      </c>
      <c r="B29" s="357" t="s">
        <v>1923</v>
      </c>
      <c r="C29" s="357">
        <v>1</v>
      </c>
      <c r="D29" s="357">
        <v>1</v>
      </c>
      <c r="E29" s="357">
        <v>2014</v>
      </c>
      <c r="F29" s="357" t="s">
        <v>1924</v>
      </c>
    </row>
    <row r="30" spans="1:6">
      <c r="A30" s="356" t="s">
        <v>743</v>
      </c>
      <c r="B30" s="357" t="s">
        <v>1927</v>
      </c>
      <c r="C30" s="357">
        <v>1</v>
      </c>
      <c r="D30" s="357">
        <v>1</v>
      </c>
      <c r="E30" s="357">
        <v>2014</v>
      </c>
      <c r="F30" s="357" t="s">
        <v>1928</v>
      </c>
    </row>
    <row r="31" spans="1:6">
      <c r="A31" s="356" t="s">
        <v>743</v>
      </c>
      <c r="B31" s="357" t="s">
        <v>1946</v>
      </c>
      <c r="C31" s="357"/>
      <c r="D31" s="357">
        <v>1</v>
      </c>
      <c r="E31" s="357">
        <v>2015</v>
      </c>
      <c r="F31" s="357" t="s">
        <v>1947</v>
      </c>
    </row>
    <row r="32" spans="1:6">
      <c r="A32" s="356" t="s">
        <v>743</v>
      </c>
      <c r="B32" s="357" t="s">
        <v>1889</v>
      </c>
      <c r="C32" s="357">
        <v>1</v>
      </c>
      <c r="D32" s="357"/>
      <c r="E32" s="357">
        <v>2005</v>
      </c>
      <c r="F32" s="357" t="s">
        <v>1952</v>
      </c>
    </row>
    <row r="33" spans="1:6">
      <c r="A33" s="356" t="s">
        <v>743</v>
      </c>
      <c r="B33" s="357" t="s">
        <v>1889</v>
      </c>
      <c r="C33" s="357">
        <v>1</v>
      </c>
      <c r="D33" s="357"/>
      <c r="E33" s="357">
        <v>2009</v>
      </c>
      <c r="F33" s="357" t="s">
        <v>1980</v>
      </c>
    </row>
    <row r="34" spans="1:6">
      <c r="A34" s="356" t="s">
        <v>743</v>
      </c>
      <c r="B34" s="357" t="s">
        <v>1983</v>
      </c>
      <c r="C34" s="357"/>
      <c r="D34" s="357">
        <v>1</v>
      </c>
      <c r="E34" s="357">
        <v>2016</v>
      </c>
      <c r="F34" s="357" t="s">
        <v>1984</v>
      </c>
    </row>
    <row r="35" spans="1:6">
      <c r="A35" s="356" t="s">
        <v>743</v>
      </c>
      <c r="B35" s="357" t="s">
        <v>1889</v>
      </c>
      <c r="C35" s="357">
        <v>1</v>
      </c>
      <c r="D35" s="357"/>
      <c r="E35" s="357">
        <v>2016</v>
      </c>
      <c r="F35" s="357" t="s">
        <v>1990</v>
      </c>
    </row>
    <row r="36" spans="1:6">
      <c r="A36" s="356" t="s">
        <v>743</v>
      </c>
      <c r="B36" s="357" t="s">
        <v>1993</v>
      </c>
      <c r="C36" s="357">
        <v>1</v>
      </c>
      <c r="D36" s="357">
        <v>1</v>
      </c>
      <c r="E36" s="357">
        <v>2016</v>
      </c>
      <c r="F36" s="357" t="s">
        <v>1994</v>
      </c>
    </row>
    <row r="37" spans="1:6">
      <c r="A37" s="356" t="s">
        <v>743</v>
      </c>
      <c r="B37" s="357" t="s">
        <v>1883</v>
      </c>
      <c r="C37" s="357"/>
      <c r="D37" s="357">
        <v>1</v>
      </c>
      <c r="E37" s="357">
        <v>2015</v>
      </c>
      <c r="F37" s="357" t="s">
        <v>1997</v>
      </c>
    </row>
    <row r="38" spans="1:6">
      <c r="A38" s="356" t="s">
        <v>743</v>
      </c>
      <c r="B38" s="357" t="s">
        <v>2002</v>
      </c>
      <c r="C38" s="357">
        <v>1</v>
      </c>
      <c r="D38" s="357"/>
      <c r="E38" s="357">
        <v>2014</v>
      </c>
      <c r="F38" s="357" t="s">
        <v>2003</v>
      </c>
    </row>
    <row r="39" spans="1:6">
      <c r="A39" s="356" t="s">
        <v>743</v>
      </c>
      <c r="B39" s="357" t="s">
        <v>2009</v>
      </c>
      <c r="C39" s="357"/>
      <c r="D39" s="357">
        <v>2</v>
      </c>
      <c r="E39" s="357">
        <v>2014</v>
      </c>
      <c r="F39" s="357" t="s">
        <v>2010</v>
      </c>
    </row>
    <row r="40" spans="1:6">
      <c r="A40" s="356" t="s">
        <v>743</v>
      </c>
      <c r="B40" s="357" t="s">
        <v>1889</v>
      </c>
      <c r="C40" s="357">
        <v>1</v>
      </c>
      <c r="D40" s="357"/>
      <c r="E40" s="357">
        <v>2014</v>
      </c>
      <c r="F40" s="357" t="s">
        <v>2013</v>
      </c>
    </row>
    <row r="41" spans="1:6">
      <c r="A41" s="356" t="s">
        <v>743</v>
      </c>
      <c r="B41" s="357" t="s">
        <v>2016</v>
      </c>
      <c r="C41" s="357"/>
      <c r="D41" s="357">
        <v>2</v>
      </c>
      <c r="E41" s="357">
        <v>2014</v>
      </c>
      <c r="F41" s="357" t="s">
        <v>2017</v>
      </c>
    </row>
    <row r="42" spans="1:6">
      <c r="A42" s="356" t="s">
        <v>743</v>
      </c>
      <c r="B42" s="357" t="s">
        <v>2020</v>
      </c>
      <c r="C42" s="357">
        <v>1</v>
      </c>
      <c r="D42" s="357"/>
      <c r="E42" s="357">
        <v>2014</v>
      </c>
      <c r="F42" s="357" t="s">
        <v>2021</v>
      </c>
    </row>
    <row r="43" spans="1:6">
      <c r="A43" s="356" t="s">
        <v>743</v>
      </c>
      <c r="B43" s="357" t="s">
        <v>2030</v>
      </c>
      <c r="C43" s="357">
        <v>1</v>
      </c>
      <c r="D43" s="357"/>
      <c r="E43" s="357">
        <v>2015</v>
      </c>
      <c r="F43" s="357" t="s">
        <v>2031</v>
      </c>
    </row>
    <row r="44" spans="1:6">
      <c r="A44" s="356" t="s">
        <v>743</v>
      </c>
      <c r="B44" s="357" t="s">
        <v>2034</v>
      </c>
      <c r="C44" s="357">
        <v>1</v>
      </c>
      <c r="D44" s="357"/>
      <c r="E44" s="357">
        <v>2015</v>
      </c>
      <c r="F44" s="357" t="s">
        <v>2035</v>
      </c>
    </row>
    <row r="45" spans="1:6">
      <c r="A45" s="356" t="s">
        <v>743</v>
      </c>
      <c r="B45" s="357" t="s">
        <v>1889</v>
      </c>
      <c r="C45" s="357">
        <v>1</v>
      </c>
      <c r="D45" s="357"/>
      <c r="E45" s="357">
        <v>2011</v>
      </c>
      <c r="F45" s="357" t="s">
        <v>2038</v>
      </c>
    </row>
    <row r="46" spans="1:6">
      <c r="A46" s="356" t="s">
        <v>743</v>
      </c>
      <c r="B46" s="357" t="s">
        <v>2044</v>
      </c>
      <c r="C46" s="357">
        <v>1</v>
      </c>
      <c r="D46" s="357"/>
      <c r="E46" s="357">
        <v>1998</v>
      </c>
      <c r="F46" s="357" t="s">
        <v>2045</v>
      </c>
    </row>
    <row r="47" spans="1:6">
      <c r="A47" s="356" t="s">
        <v>743</v>
      </c>
      <c r="B47" s="357" t="s">
        <v>2049</v>
      </c>
      <c r="C47" s="357"/>
      <c r="D47" s="357">
        <v>1</v>
      </c>
      <c r="E47" s="357">
        <v>1998</v>
      </c>
      <c r="F47" s="357" t="s">
        <v>2050</v>
      </c>
    </row>
    <row r="48" spans="1:6">
      <c r="A48" s="356" t="s">
        <v>743</v>
      </c>
      <c r="B48" s="357" t="s">
        <v>1889</v>
      </c>
      <c r="C48" s="357">
        <v>1</v>
      </c>
      <c r="D48" s="357"/>
      <c r="E48" s="357">
        <v>1998</v>
      </c>
      <c r="F48" s="357" t="s">
        <v>2053</v>
      </c>
    </row>
    <row r="49" spans="1:6">
      <c r="A49" s="356" t="s">
        <v>743</v>
      </c>
      <c r="B49" s="357" t="s">
        <v>2056</v>
      </c>
      <c r="C49" s="357">
        <v>2</v>
      </c>
      <c r="D49" s="357"/>
      <c r="E49" s="357">
        <v>2007</v>
      </c>
      <c r="F49" s="357" t="s">
        <v>2057</v>
      </c>
    </row>
    <row r="50" spans="1:6">
      <c r="A50" s="65" t="s">
        <v>743</v>
      </c>
      <c r="B50" s="237" t="s">
        <v>81</v>
      </c>
      <c r="C50" s="237">
        <v>1</v>
      </c>
      <c r="D50" s="237"/>
      <c r="E50" s="237">
        <v>2006</v>
      </c>
      <c r="F50" s="54" t="s">
        <v>82</v>
      </c>
    </row>
    <row r="51" spans="1:6">
      <c r="A51" s="65" t="s">
        <v>743</v>
      </c>
      <c r="B51" s="238" t="s">
        <v>86</v>
      </c>
      <c r="C51" s="238">
        <v>2</v>
      </c>
      <c r="D51" s="238">
        <v>1</v>
      </c>
      <c r="E51" s="237">
        <v>2015</v>
      </c>
      <c r="F51" s="54" t="s">
        <v>87</v>
      </c>
    </row>
    <row r="52" spans="1:6">
      <c r="A52" s="65" t="s">
        <v>743</v>
      </c>
      <c r="B52" s="237" t="s">
        <v>113</v>
      </c>
      <c r="C52" s="237">
        <v>1</v>
      </c>
      <c r="D52" s="237"/>
      <c r="E52" s="237">
        <v>2011</v>
      </c>
      <c r="F52" s="54" t="s">
        <v>114</v>
      </c>
    </row>
    <row r="53" spans="1:6">
      <c r="A53" s="237" t="s">
        <v>743</v>
      </c>
      <c r="B53" s="237" t="s">
        <v>120</v>
      </c>
      <c r="C53" s="237">
        <v>1</v>
      </c>
      <c r="D53" s="237"/>
      <c r="E53" s="237">
        <v>2001</v>
      </c>
      <c r="F53" s="237" t="s">
        <v>121</v>
      </c>
    </row>
    <row r="54" spans="1:6">
      <c r="A54" s="237" t="s">
        <v>743</v>
      </c>
      <c r="B54" s="237" t="s">
        <v>122</v>
      </c>
      <c r="C54" s="237"/>
      <c r="D54" s="237">
        <v>1</v>
      </c>
      <c r="E54" s="237">
        <v>2015</v>
      </c>
      <c r="F54" s="54" t="s">
        <v>123</v>
      </c>
    </row>
    <row r="55" spans="1:6">
      <c r="A55" s="237" t="s">
        <v>743</v>
      </c>
      <c r="B55" s="237" t="s">
        <v>136</v>
      </c>
      <c r="C55" s="237">
        <v>1</v>
      </c>
      <c r="D55" s="237"/>
      <c r="E55" s="237">
        <v>2004</v>
      </c>
      <c r="F55" s="54" t="s">
        <v>137</v>
      </c>
    </row>
    <row r="56" spans="1:6">
      <c r="A56" s="237" t="s">
        <v>743</v>
      </c>
      <c r="B56" s="237" t="s">
        <v>138</v>
      </c>
      <c r="C56" s="237">
        <v>1</v>
      </c>
      <c r="D56" s="237"/>
      <c r="E56" s="237">
        <v>1988</v>
      </c>
      <c r="F56" s="237" t="s">
        <v>139</v>
      </c>
    </row>
    <row r="57" spans="1:6">
      <c r="A57" s="237" t="s">
        <v>743</v>
      </c>
      <c r="B57" s="237" t="s">
        <v>148</v>
      </c>
      <c r="C57" s="237">
        <v>1</v>
      </c>
      <c r="D57" s="237"/>
      <c r="E57" s="237">
        <v>1989</v>
      </c>
      <c r="F57" s="237" t="s">
        <v>149</v>
      </c>
    </row>
    <row r="58" spans="1:6">
      <c r="A58" s="237" t="s">
        <v>743</v>
      </c>
      <c r="B58" s="237" t="s">
        <v>151</v>
      </c>
      <c r="C58" s="237"/>
      <c r="D58" s="237">
        <v>1</v>
      </c>
      <c r="E58" s="237">
        <v>1998</v>
      </c>
      <c r="F58" s="237" t="s">
        <v>152</v>
      </c>
    </row>
    <row r="59" spans="1:6">
      <c r="A59" s="237" t="s">
        <v>743</v>
      </c>
      <c r="B59" s="237" t="s">
        <v>156</v>
      </c>
      <c r="C59" s="237"/>
      <c r="D59" s="237">
        <v>1</v>
      </c>
      <c r="E59" s="237">
        <v>2011</v>
      </c>
      <c r="F59" s="237" t="s">
        <v>157</v>
      </c>
    </row>
    <row r="60" spans="1:6">
      <c r="A60" s="237" t="s">
        <v>743</v>
      </c>
      <c r="B60" s="237" t="s">
        <v>161</v>
      </c>
      <c r="C60" s="237"/>
      <c r="D60" s="237">
        <v>1</v>
      </c>
      <c r="E60" s="237">
        <v>2015</v>
      </c>
      <c r="F60" s="237" t="s">
        <v>162</v>
      </c>
    </row>
    <row r="61" spans="1:6">
      <c r="A61" s="237" t="s">
        <v>743</v>
      </c>
      <c r="B61" s="237" t="s">
        <v>172</v>
      </c>
      <c r="C61" s="237"/>
      <c r="D61" s="237">
        <v>1</v>
      </c>
      <c r="E61" s="237">
        <v>2015</v>
      </c>
      <c r="F61" s="237" t="s">
        <v>173</v>
      </c>
    </row>
    <row r="62" spans="1:6">
      <c r="A62" s="237" t="s">
        <v>743</v>
      </c>
      <c r="B62" s="238" t="s">
        <v>184</v>
      </c>
      <c r="C62" s="238"/>
      <c r="D62" s="238">
        <v>1</v>
      </c>
      <c r="E62" s="237">
        <v>2006</v>
      </c>
      <c r="F62" s="54" t="s">
        <v>185</v>
      </c>
    </row>
    <row r="63" spans="1:6">
      <c r="A63" s="237" t="s">
        <v>743</v>
      </c>
      <c r="B63" s="238" t="s">
        <v>188</v>
      </c>
      <c r="C63" s="238"/>
      <c r="D63" s="238">
        <v>1</v>
      </c>
      <c r="E63" s="237">
        <v>2006</v>
      </c>
      <c r="F63" s="54" t="s">
        <v>189</v>
      </c>
    </row>
    <row r="64" spans="1:6">
      <c r="A64" s="237" t="s">
        <v>743</v>
      </c>
      <c r="B64" s="237" t="s">
        <v>201</v>
      </c>
      <c r="C64" s="237">
        <v>1</v>
      </c>
      <c r="D64" s="237"/>
      <c r="E64" s="237">
        <v>2002</v>
      </c>
      <c r="F64" s="237" t="s">
        <v>202</v>
      </c>
    </row>
    <row r="65" spans="1:6">
      <c r="A65" s="237" t="s">
        <v>743</v>
      </c>
      <c r="B65" s="237" t="s">
        <v>205</v>
      </c>
      <c r="C65" s="237">
        <v>0</v>
      </c>
      <c r="D65" s="237">
        <v>0</v>
      </c>
      <c r="E65" s="237">
        <v>2001</v>
      </c>
      <c r="F65" s="54" t="s">
        <v>206</v>
      </c>
    </row>
    <row r="66" spans="1:6">
      <c r="A66" s="237" t="s">
        <v>743</v>
      </c>
      <c r="B66" s="237" t="s">
        <v>230</v>
      </c>
      <c r="C66" s="237">
        <v>1</v>
      </c>
      <c r="D66" s="237"/>
      <c r="E66" s="237">
        <v>1995</v>
      </c>
      <c r="F66" s="54" t="s">
        <v>231</v>
      </c>
    </row>
    <row r="67" spans="1:6">
      <c r="A67" s="237" t="s">
        <v>743</v>
      </c>
      <c r="B67" s="237" t="s">
        <v>250</v>
      </c>
      <c r="C67" s="237">
        <v>1</v>
      </c>
      <c r="D67" s="237"/>
      <c r="E67" s="237">
        <v>2005</v>
      </c>
      <c r="F67" s="237" t="s">
        <v>251</v>
      </c>
    </row>
    <row r="68" spans="1:6">
      <c r="A68" s="237" t="s">
        <v>743</v>
      </c>
      <c r="B68" s="237" t="s">
        <v>301</v>
      </c>
      <c r="C68" s="237">
        <v>1</v>
      </c>
      <c r="D68" s="237"/>
      <c r="E68" s="237">
        <v>2009</v>
      </c>
      <c r="F68" s="237" t="s">
        <v>302</v>
      </c>
    </row>
    <row r="69" spans="1:6">
      <c r="A69" s="237" t="s">
        <v>743</v>
      </c>
      <c r="B69" s="237" t="s">
        <v>303</v>
      </c>
      <c r="C69" s="237">
        <v>1</v>
      </c>
      <c r="D69" s="237"/>
      <c r="E69" s="237">
        <v>1989</v>
      </c>
      <c r="F69" s="237" t="s">
        <v>304</v>
      </c>
    </row>
    <row r="70" spans="1:6">
      <c r="A70" s="237" t="s">
        <v>743</v>
      </c>
      <c r="B70" s="237" t="s">
        <v>306</v>
      </c>
      <c r="C70" s="237">
        <v>1</v>
      </c>
      <c r="D70" s="237"/>
      <c r="E70" s="237">
        <v>1988</v>
      </c>
      <c r="F70" s="237" t="s">
        <v>307</v>
      </c>
    </row>
    <row r="71" spans="1:6">
      <c r="A71" s="237" t="s">
        <v>743</v>
      </c>
      <c r="B71" s="237" t="s">
        <v>308</v>
      </c>
      <c r="C71" s="237">
        <v>1</v>
      </c>
      <c r="D71" s="237"/>
      <c r="E71" s="237">
        <v>1976</v>
      </c>
      <c r="F71" s="60" t="s">
        <v>309</v>
      </c>
    </row>
    <row r="72" spans="1:6">
      <c r="A72" s="237" t="s">
        <v>743</v>
      </c>
      <c r="B72" s="237" t="s">
        <v>313</v>
      </c>
      <c r="C72" s="237">
        <v>1</v>
      </c>
      <c r="D72" s="237"/>
      <c r="E72" s="237">
        <v>1986</v>
      </c>
      <c r="F72" s="237" t="s">
        <v>314</v>
      </c>
    </row>
    <row r="73" spans="1:6">
      <c r="A73" s="237" t="s">
        <v>743</v>
      </c>
      <c r="B73" s="237" t="s">
        <v>317</v>
      </c>
      <c r="C73" s="237">
        <v>1</v>
      </c>
      <c r="D73" s="237"/>
      <c r="E73" s="237">
        <v>1993</v>
      </c>
      <c r="F73" s="237" t="s">
        <v>318</v>
      </c>
    </row>
    <row r="74" spans="1:6">
      <c r="A74" s="237" t="s">
        <v>743</v>
      </c>
      <c r="B74" s="237" t="s">
        <v>319</v>
      </c>
      <c r="C74" s="237">
        <v>1</v>
      </c>
      <c r="D74" s="237"/>
      <c r="E74" s="237">
        <v>1997</v>
      </c>
      <c r="F74" s="237" t="s">
        <v>320</v>
      </c>
    </row>
    <row r="75" spans="1:6">
      <c r="A75" s="237" t="s">
        <v>743</v>
      </c>
      <c r="B75" s="237" t="s">
        <v>327</v>
      </c>
      <c r="C75" s="237"/>
      <c r="D75" s="237">
        <v>1</v>
      </c>
      <c r="E75" s="237">
        <v>1987</v>
      </c>
      <c r="F75" s="237" t="s">
        <v>328</v>
      </c>
    </row>
    <row r="76" spans="1:6">
      <c r="A76" s="237" t="s">
        <v>743</v>
      </c>
      <c r="B76" s="237" t="s">
        <v>333</v>
      </c>
      <c r="C76" s="237"/>
      <c r="D76" s="237">
        <v>1</v>
      </c>
      <c r="E76" s="237">
        <v>1991</v>
      </c>
      <c r="F76" s="237" t="s">
        <v>334</v>
      </c>
    </row>
    <row r="77" spans="1:6">
      <c r="A77" s="237" t="s">
        <v>743</v>
      </c>
      <c r="B77" s="237" t="s">
        <v>343</v>
      </c>
      <c r="C77" s="237">
        <v>1</v>
      </c>
      <c r="D77" s="237"/>
      <c r="E77" s="237">
        <v>1933</v>
      </c>
      <c r="F77" s="237" t="s">
        <v>344</v>
      </c>
    </row>
    <row r="78" spans="1:6">
      <c r="A78" s="237" t="s">
        <v>743</v>
      </c>
      <c r="B78" s="237" t="s">
        <v>349</v>
      </c>
      <c r="C78" s="237">
        <v>1</v>
      </c>
      <c r="D78" s="237"/>
      <c r="E78" s="237">
        <v>1994</v>
      </c>
      <c r="F78" s="237" t="s">
        <v>350</v>
      </c>
    </row>
    <row r="79" spans="1:6">
      <c r="A79" s="237" t="s">
        <v>743</v>
      </c>
      <c r="B79" s="237" t="s">
        <v>120</v>
      </c>
      <c r="C79" s="237">
        <v>1</v>
      </c>
      <c r="D79" s="237"/>
      <c r="E79" s="237">
        <v>1993</v>
      </c>
      <c r="F79" s="237" t="s">
        <v>355</v>
      </c>
    </row>
    <row r="80" spans="1:6">
      <c r="A80" s="237" t="s">
        <v>743</v>
      </c>
      <c r="B80" s="237" t="s">
        <v>358</v>
      </c>
      <c r="C80" s="237">
        <v>1</v>
      </c>
      <c r="D80" s="237"/>
      <c r="E80" s="237">
        <v>1970</v>
      </c>
      <c r="F80" s="237" t="s">
        <v>359</v>
      </c>
    </row>
    <row r="81" spans="1:6">
      <c r="A81" s="237" t="s">
        <v>743</v>
      </c>
      <c r="B81" s="237" t="s">
        <v>363</v>
      </c>
      <c r="C81" s="237">
        <v>1</v>
      </c>
      <c r="D81" s="237"/>
      <c r="E81" s="237">
        <v>1983</v>
      </c>
      <c r="F81" s="237" t="s">
        <v>364</v>
      </c>
    </row>
    <row r="82" spans="1:6">
      <c r="A82" s="237" t="s">
        <v>743</v>
      </c>
      <c r="B82" s="237" t="s">
        <v>397</v>
      </c>
      <c r="C82" s="237">
        <v>1</v>
      </c>
      <c r="D82" s="237"/>
      <c r="E82" s="237">
        <v>2011</v>
      </c>
      <c r="F82" s="237" t="s">
        <v>398</v>
      </c>
    </row>
    <row r="83" spans="1:6">
      <c r="A83" s="237" t="s">
        <v>743</v>
      </c>
      <c r="B83" s="237" t="s">
        <v>399</v>
      </c>
      <c r="C83" s="237">
        <v>1</v>
      </c>
      <c r="D83" s="237"/>
      <c r="E83" s="237">
        <v>2011</v>
      </c>
      <c r="F83" s="237" t="s">
        <v>400</v>
      </c>
    </row>
    <row r="84" spans="1:6">
      <c r="A84" s="237" t="s">
        <v>743</v>
      </c>
      <c r="B84" s="237" t="s">
        <v>405</v>
      </c>
      <c r="C84" s="237"/>
      <c r="D84" s="237">
        <v>1</v>
      </c>
      <c r="E84" s="237">
        <v>2010</v>
      </c>
      <c r="F84" s="237" t="s">
        <v>406</v>
      </c>
    </row>
    <row r="85" spans="1:6">
      <c r="A85" s="237" t="s">
        <v>743</v>
      </c>
      <c r="B85" s="237" t="s">
        <v>421</v>
      </c>
      <c r="C85" s="237"/>
      <c r="D85" s="237">
        <v>1</v>
      </c>
      <c r="E85" s="237">
        <v>2008</v>
      </c>
      <c r="F85" s="237" t="s">
        <v>422</v>
      </c>
    </row>
    <row r="86" spans="1:6">
      <c r="A86" s="237" t="s">
        <v>743</v>
      </c>
      <c r="B86" s="237" t="s">
        <v>432</v>
      </c>
      <c r="C86" s="237"/>
      <c r="D86" s="237">
        <v>1</v>
      </c>
      <c r="E86" s="237">
        <v>2008</v>
      </c>
      <c r="F86" s="237" t="s">
        <v>433</v>
      </c>
    </row>
    <row r="87" spans="1:6">
      <c r="A87" s="237" t="s">
        <v>743</v>
      </c>
      <c r="B87" s="237" t="s">
        <v>436</v>
      </c>
      <c r="C87" s="237">
        <v>1</v>
      </c>
      <c r="D87" s="237"/>
      <c r="E87" s="237">
        <v>2008</v>
      </c>
      <c r="F87" s="237" t="s">
        <v>437</v>
      </c>
    </row>
    <row r="88" spans="1:6">
      <c r="A88" s="237" t="s">
        <v>743</v>
      </c>
      <c r="B88" s="237" t="s">
        <v>438</v>
      </c>
      <c r="C88" s="237">
        <v>1</v>
      </c>
      <c r="D88" s="237"/>
      <c r="E88" s="237">
        <v>2008</v>
      </c>
      <c r="F88" s="237" t="s">
        <v>439</v>
      </c>
    </row>
    <row r="89" spans="1:6">
      <c r="A89" s="237" t="s">
        <v>743</v>
      </c>
      <c r="B89" s="237" t="s">
        <v>448</v>
      </c>
      <c r="C89" s="237"/>
      <c r="D89" s="237">
        <v>1</v>
      </c>
      <c r="E89" s="237">
        <v>2007</v>
      </c>
      <c r="F89" s="237" t="s">
        <v>449</v>
      </c>
    </row>
    <row r="90" spans="1:6">
      <c r="A90" s="237" t="s">
        <v>743</v>
      </c>
      <c r="B90" s="237" t="s">
        <v>459</v>
      </c>
      <c r="C90" s="237">
        <v>1</v>
      </c>
      <c r="D90" s="237"/>
      <c r="E90" s="237">
        <v>2006</v>
      </c>
      <c r="F90" s="237" t="s">
        <v>460</v>
      </c>
    </row>
    <row r="91" spans="1:6">
      <c r="A91" s="237" t="s">
        <v>743</v>
      </c>
      <c r="B91" s="237" t="s">
        <v>461</v>
      </c>
      <c r="C91" s="237">
        <v>1</v>
      </c>
      <c r="D91" s="237"/>
      <c r="E91" s="237">
        <v>2006</v>
      </c>
      <c r="F91" s="237" t="s">
        <v>462</v>
      </c>
    </row>
    <row r="92" spans="1:6">
      <c r="A92" s="237" t="s">
        <v>743</v>
      </c>
      <c r="B92" s="237" t="s">
        <v>464</v>
      </c>
      <c r="C92" s="237">
        <v>1</v>
      </c>
      <c r="D92" s="237"/>
      <c r="E92" s="237">
        <v>2006</v>
      </c>
      <c r="F92" s="237" t="s">
        <v>465</v>
      </c>
    </row>
    <row r="93" spans="1:6">
      <c r="A93" s="237" t="s">
        <v>743</v>
      </c>
      <c r="B93" s="237" t="s">
        <v>469</v>
      </c>
      <c r="C93" s="237">
        <v>1</v>
      </c>
      <c r="D93" s="237"/>
      <c r="E93" s="237">
        <v>2006</v>
      </c>
      <c r="F93" s="237" t="s">
        <v>470</v>
      </c>
    </row>
    <row r="94" spans="1:6">
      <c r="A94" s="237" t="s">
        <v>743</v>
      </c>
      <c r="B94" s="237" t="s">
        <v>473</v>
      </c>
      <c r="C94" s="237">
        <v>1</v>
      </c>
      <c r="D94" s="237"/>
      <c r="E94" s="237">
        <v>2006</v>
      </c>
      <c r="F94" s="237" t="s">
        <v>474</v>
      </c>
    </row>
    <row r="95" spans="1:6">
      <c r="A95" s="237" t="s">
        <v>743</v>
      </c>
      <c r="B95" s="237" t="s">
        <v>487</v>
      </c>
      <c r="C95" s="237">
        <v>1</v>
      </c>
      <c r="D95" s="237"/>
      <c r="E95" s="237">
        <v>2004</v>
      </c>
      <c r="F95" s="237" t="s">
        <v>488</v>
      </c>
    </row>
    <row r="96" spans="1:6">
      <c r="A96" s="237" t="s">
        <v>743</v>
      </c>
      <c r="B96" s="237" t="s">
        <v>496</v>
      </c>
      <c r="C96" s="237"/>
      <c r="D96" s="237">
        <v>1</v>
      </c>
      <c r="E96" s="237">
        <v>2002</v>
      </c>
      <c r="F96" s="237" t="s">
        <v>497</v>
      </c>
    </row>
    <row r="97" spans="1:6">
      <c r="A97" s="237" t="s">
        <v>743</v>
      </c>
      <c r="B97" s="240" t="s">
        <v>744</v>
      </c>
      <c r="C97" s="240"/>
      <c r="D97" s="240">
        <v>1</v>
      </c>
      <c r="E97" s="240">
        <v>2013</v>
      </c>
      <c r="F97" s="240" t="s">
        <v>745</v>
      </c>
    </row>
    <row r="98" spans="1:6">
      <c r="A98" s="237" t="s">
        <v>743</v>
      </c>
      <c r="B98" s="240" t="s">
        <v>757</v>
      </c>
      <c r="C98" s="240">
        <v>1</v>
      </c>
      <c r="D98" s="240"/>
      <c r="E98" s="240">
        <v>2012</v>
      </c>
      <c r="F98" s="240" t="s">
        <v>758</v>
      </c>
    </row>
    <row r="99" spans="1:6">
      <c r="A99" s="237" t="s">
        <v>743</v>
      </c>
      <c r="B99" s="240" t="s">
        <v>760</v>
      </c>
      <c r="C99" s="240"/>
      <c r="D99" s="240">
        <v>1</v>
      </c>
      <c r="E99" s="240">
        <v>2012</v>
      </c>
      <c r="F99" s="240" t="s">
        <v>761</v>
      </c>
    </row>
    <row r="100" spans="1:6">
      <c r="A100" s="237" t="s">
        <v>743</v>
      </c>
      <c r="B100" s="240" t="s">
        <v>768</v>
      </c>
      <c r="C100" s="240">
        <v>1</v>
      </c>
      <c r="D100" s="240"/>
      <c r="E100" s="240">
        <v>2011</v>
      </c>
      <c r="F100" s="240" t="s">
        <v>769</v>
      </c>
    </row>
    <row r="101" spans="1:6">
      <c r="A101" s="237" t="s">
        <v>743</v>
      </c>
      <c r="B101" s="240" t="s">
        <v>772</v>
      </c>
      <c r="C101" s="240">
        <v>1</v>
      </c>
      <c r="D101" s="240"/>
      <c r="E101" s="240">
        <v>2003</v>
      </c>
      <c r="F101" s="240" t="s">
        <v>773</v>
      </c>
    </row>
    <row r="102" spans="1:6">
      <c r="A102" s="237" t="s">
        <v>743</v>
      </c>
      <c r="B102" s="240" t="s">
        <v>778</v>
      </c>
      <c r="C102" s="240">
        <v>1</v>
      </c>
      <c r="D102" s="240"/>
      <c r="E102" s="240">
        <v>2003</v>
      </c>
      <c r="F102" s="240" t="s">
        <v>779</v>
      </c>
    </row>
    <row r="103" spans="1:6">
      <c r="A103" s="237" t="s">
        <v>743</v>
      </c>
      <c r="B103" s="65" t="s">
        <v>1266</v>
      </c>
      <c r="C103" s="65">
        <v>2</v>
      </c>
      <c r="D103" s="65"/>
      <c r="E103" s="239">
        <v>2006</v>
      </c>
      <c r="F103" s="65" t="s">
        <v>1267</v>
      </c>
    </row>
    <row r="104" spans="1:6">
      <c r="A104" s="237" t="s">
        <v>743</v>
      </c>
      <c r="B104" s="65" t="s">
        <v>1276</v>
      </c>
      <c r="C104" s="65">
        <v>1</v>
      </c>
      <c r="D104" s="65"/>
      <c r="E104" s="239">
        <v>2015</v>
      </c>
      <c r="F104" s="65" t="s">
        <v>1277</v>
      </c>
    </row>
    <row r="105" spans="1:6">
      <c r="A105" s="237" t="s">
        <v>743</v>
      </c>
      <c r="B105" s="65" t="s">
        <v>1281</v>
      </c>
      <c r="C105" s="65">
        <v>1</v>
      </c>
      <c r="D105" s="65"/>
      <c r="E105" s="239">
        <v>1984</v>
      </c>
      <c r="F105" s="65" t="s">
        <v>1282</v>
      </c>
    </row>
    <row r="106" spans="1:6">
      <c r="A106" s="237" t="s">
        <v>743</v>
      </c>
      <c r="B106" s="65" t="s">
        <v>1284</v>
      </c>
      <c r="C106" s="65">
        <v>1</v>
      </c>
      <c r="D106" s="65"/>
      <c r="E106" s="239">
        <v>2014</v>
      </c>
      <c r="F106" s="65" t="s">
        <v>1285</v>
      </c>
    </row>
    <row r="107" spans="1:6">
      <c r="A107" s="237" t="s">
        <v>743</v>
      </c>
      <c r="B107" s="65" t="s">
        <v>1287</v>
      </c>
      <c r="C107" s="65">
        <v>1</v>
      </c>
      <c r="D107" s="65"/>
      <c r="E107" s="239">
        <v>2014</v>
      </c>
      <c r="F107" s="65" t="s">
        <v>1288</v>
      </c>
    </row>
    <row r="108" spans="1:6">
      <c r="A108" s="358" t="s">
        <v>743</v>
      </c>
      <c r="B108" s="359" t="s">
        <v>1396</v>
      </c>
      <c r="C108" s="359">
        <v>1</v>
      </c>
      <c r="D108" s="359"/>
      <c r="E108" s="359"/>
      <c r="F108" s="360" t="s">
        <v>1438</v>
      </c>
    </row>
    <row r="109" spans="1:6">
      <c r="A109" s="351" t="s">
        <v>2486</v>
      </c>
      <c r="B109" s="351" t="s">
        <v>799</v>
      </c>
      <c r="C109" s="351"/>
      <c r="D109" s="351">
        <v>1</v>
      </c>
      <c r="E109" s="351">
        <v>2010</v>
      </c>
      <c r="F109" s="361" t="s">
        <v>1741</v>
      </c>
    </row>
    <row r="110" spans="1:6">
      <c r="A110" s="351" t="s">
        <v>2486</v>
      </c>
      <c r="B110" s="351" t="s">
        <v>800</v>
      </c>
      <c r="C110" s="351">
        <v>1</v>
      </c>
      <c r="D110" s="351"/>
      <c r="E110" s="351">
        <v>2014</v>
      </c>
      <c r="F110" s="361" t="s">
        <v>1863</v>
      </c>
    </row>
    <row r="111" spans="1:6">
      <c r="A111" s="351" t="s">
        <v>2486</v>
      </c>
      <c r="B111" s="351" t="s">
        <v>802</v>
      </c>
      <c r="C111" s="351">
        <v>1</v>
      </c>
      <c r="D111" s="351"/>
      <c r="E111" s="351">
        <v>2003</v>
      </c>
      <c r="F111" s="361" t="s">
        <v>1742</v>
      </c>
    </row>
    <row r="112" spans="1:6">
      <c r="A112" s="351" t="s">
        <v>2486</v>
      </c>
      <c r="B112" s="351" t="s">
        <v>809</v>
      </c>
      <c r="C112" s="351"/>
      <c r="D112" s="351">
        <v>1</v>
      </c>
      <c r="E112" s="351">
        <v>2000</v>
      </c>
      <c r="F112" s="361" t="s">
        <v>1744</v>
      </c>
    </row>
    <row r="113" spans="1:6">
      <c r="A113" s="351" t="s">
        <v>2486</v>
      </c>
      <c r="B113" s="351" t="s">
        <v>820</v>
      </c>
      <c r="C113" s="351">
        <v>1</v>
      </c>
      <c r="D113" s="351"/>
      <c r="E113" s="351">
        <v>2014</v>
      </c>
      <c r="F113" s="361" t="s">
        <v>1749</v>
      </c>
    </row>
    <row r="114" spans="1:6">
      <c r="A114" s="351" t="s">
        <v>743</v>
      </c>
      <c r="B114" s="351" t="s">
        <v>821</v>
      </c>
      <c r="C114" s="351"/>
      <c r="D114" s="351">
        <v>1</v>
      </c>
      <c r="E114" s="351">
        <v>1994</v>
      </c>
      <c r="F114" s="361" t="s">
        <v>1750</v>
      </c>
    </row>
    <row r="115" spans="1:6">
      <c r="A115" s="351" t="s">
        <v>2486</v>
      </c>
      <c r="B115" s="351" t="s">
        <v>822</v>
      </c>
      <c r="C115" s="351">
        <v>1</v>
      </c>
      <c r="D115" s="351"/>
      <c r="E115" s="351">
        <v>2014</v>
      </c>
      <c r="F115" s="361" t="s">
        <v>823</v>
      </c>
    </row>
    <row r="116" spans="1:6">
      <c r="A116" s="351" t="s">
        <v>2486</v>
      </c>
      <c r="B116" s="351" t="s">
        <v>824</v>
      </c>
      <c r="C116" s="351">
        <v>1</v>
      </c>
      <c r="D116" s="351"/>
      <c r="E116" s="351">
        <v>2014</v>
      </c>
      <c r="F116" s="361" t="s">
        <v>1751</v>
      </c>
    </row>
    <row r="117" spans="1:6">
      <c r="A117" s="351" t="s">
        <v>2486</v>
      </c>
      <c r="B117" s="351" t="s">
        <v>835</v>
      </c>
      <c r="C117" s="351">
        <v>1</v>
      </c>
      <c r="D117" s="351"/>
      <c r="E117" s="351">
        <v>1999</v>
      </c>
      <c r="F117" s="361" t="s">
        <v>836</v>
      </c>
    </row>
    <row r="118" spans="1:6">
      <c r="A118" s="351" t="s">
        <v>2486</v>
      </c>
      <c r="B118" s="351" t="s">
        <v>744</v>
      </c>
      <c r="C118" s="351"/>
      <c r="D118" s="351">
        <v>1</v>
      </c>
      <c r="E118" s="351">
        <v>2013</v>
      </c>
      <c r="F118" s="361" t="s">
        <v>1754</v>
      </c>
    </row>
    <row r="119" spans="1:6">
      <c r="A119" s="351" t="s">
        <v>2486</v>
      </c>
      <c r="B119" s="351" t="s">
        <v>843</v>
      </c>
      <c r="C119" s="351">
        <v>1</v>
      </c>
      <c r="D119" s="351"/>
      <c r="E119" s="351">
        <v>2001</v>
      </c>
      <c r="F119" s="361" t="s">
        <v>844</v>
      </c>
    </row>
    <row r="120" spans="1:6">
      <c r="A120" s="351" t="s">
        <v>2486</v>
      </c>
      <c r="B120" s="351" t="s">
        <v>847</v>
      </c>
      <c r="C120" s="351"/>
      <c r="D120" s="351">
        <v>1</v>
      </c>
      <c r="E120" s="351">
        <v>2013</v>
      </c>
      <c r="F120" s="361" t="s">
        <v>1757</v>
      </c>
    </row>
    <row r="121" spans="1:6">
      <c r="A121" s="351" t="s">
        <v>2486</v>
      </c>
      <c r="B121" s="351" t="s">
        <v>848</v>
      </c>
      <c r="C121" s="351"/>
      <c r="D121" s="351">
        <v>1</v>
      </c>
      <c r="E121" s="351">
        <v>2009</v>
      </c>
      <c r="F121" s="361" t="s">
        <v>1758</v>
      </c>
    </row>
    <row r="122" spans="1:6">
      <c r="A122" s="351" t="s">
        <v>2486</v>
      </c>
      <c r="B122" s="351" t="s">
        <v>861</v>
      </c>
      <c r="C122" s="351">
        <v>1</v>
      </c>
      <c r="D122" s="351"/>
      <c r="E122" s="351">
        <v>2016</v>
      </c>
      <c r="F122" s="361" t="s">
        <v>862</v>
      </c>
    </row>
    <row r="123" spans="1:6">
      <c r="A123" s="351" t="s">
        <v>2486</v>
      </c>
      <c r="B123" s="351" t="s">
        <v>864</v>
      </c>
      <c r="C123" s="351">
        <v>1</v>
      </c>
      <c r="D123" s="351"/>
      <c r="E123" s="351">
        <v>2008</v>
      </c>
      <c r="F123" s="361" t="s">
        <v>1762</v>
      </c>
    </row>
    <row r="124" spans="1:6">
      <c r="A124" s="351" t="s">
        <v>2486</v>
      </c>
      <c r="B124" s="351" t="s">
        <v>865</v>
      </c>
      <c r="C124" s="351">
        <v>1</v>
      </c>
      <c r="D124" s="351"/>
      <c r="E124" s="351">
        <v>2016</v>
      </c>
      <c r="F124" s="361" t="s">
        <v>866</v>
      </c>
    </row>
    <row r="125" spans="1:6">
      <c r="A125" s="351" t="s">
        <v>2486</v>
      </c>
      <c r="B125" s="351" t="s">
        <v>870</v>
      </c>
      <c r="C125" s="351">
        <v>1</v>
      </c>
      <c r="D125" s="351"/>
      <c r="E125" s="351">
        <v>2010</v>
      </c>
      <c r="F125" s="361" t="s">
        <v>1765</v>
      </c>
    </row>
    <row r="126" spans="1:6">
      <c r="A126" s="351" t="s">
        <v>2486</v>
      </c>
      <c r="B126" s="351" t="s">
        <v>871</v>
      </c>
      <c r="C126" s="351">
        <v>1</v>
      </c>
      <c r="D126" s="351"/>
      <c r="E126" s="351">
        <v>2010</v>
      </c>
      <c r="F126" s="361" t="s">
        <v>1766</v>
      </c>
    </row>
    <row r="127" spans="1:6">
      <c r="A127" s="351" t="s">
        <v>2486</v>
      </c>
      <c r="B127" s="351" t="s">
        <v>872</v>
      </c>
      <c r="C127" s="351"/>
      <c r="D127" s="351">
        <v>1</v>
      </c>
      <c r="E127" s="351">
        <v>2008</v>
      </c>
      <c r="F127" s="361" t="s">
        <v>1767</v>
      </c>
    </row>
    <row r="128" spans="1:6">
      <c r="A128" s="351" t="s">
        <v>2486</v>
      </c>
      <c r="B128" s="351" t="s">
        <v>1513</v>
      </c>
      <c r="C128" s="351"/>
      <c r="D128" s="351">
        <v>1</v>
      </c>
      <c r="E128" s="351">
        <v>2015</v>
      </c>
      <c r="F128" s="361" t="s">
        <v>1774</v>
      </c>
    </row>
    <row r="129" spans="1:6">
      <c r="A129" s="351" t="s">
        <v>2486</v>
      </c>
      <c r="B129" s="351" t="s">
        <v>1515</v>
      </c>
      <c r="C129" s="351">
        <v>1</v>
      </c>
      <c r="D129" s="351"/>
      <c r="E129" s="351">
        <v>2013</v>
      </c>
      <c r="F129" s="361" t="s">
        <v>1775</v>
      </c>
    </row>
    <row r="130" spans="1:6">
      <c r="A130" s="351" t="s">
        <v>2486</v>
      </c>
      <c r="B130" s="351" t="s">
        <v>1518</v>
      </c>
      <c r="C130" s="351">
        <v>1</v>
      </c>
      <c r="D130" s="351"/>
      <c r="E130" s="351">
        <v>2017</v>
      </c>
      <c r="F130" s="361" t="s">
        <v>1777</v>
      </c>
    </row>
    <row r="131" spans="1:6">
      <c r="A131" s="351" t="s">
        <v>2486</v>
      </c>
      <c r="B131" s="351" t="s">
        <v>1520</v>
      </c>
      <c r="C131" s="351">
        <v>1</v>
      </c>
      <c r="D131" s="351"/>
      <c r="E131" s="351">
        <v>2009</v>
      </c>
      <c r="F131" s="361" t="s">
        <v>1779</v>
      </c>
    </row>
    <row r="132" spans="1:6">
      <c r="A132" s="351" t="s">
        <v>2486</v>
      </c>
      <c r="B132" s="351" t="s">
        <v>1527</v>
      </c>
      <c r="C132" s="351">
        <v>1</v>
      </c>
      <c r="D132" s="351"/>
      <c r="E132" s="351">
        <v>2016</v>
      </c>
      <c r="F132" s="361" t="s">
        <v>1781</v>
      </c>
    </row>
    <row r="133" spans="1:6">
      <c r="A133" s="351" t="s">
        <v>2486</v>
      </c>
      <c r="B133" s="351" t="s">
        <v>1529</v>
      </c>
      <c r="C133" s="351"/>
      <c r="D133" s="351">
        <v>1</v>
      </c>
      <c r="E133" s="351">
        <v>2012</v>
      </c>
      <c r="F133" s="361" t="s">
        <v>1782</v>
      </c>
    </row>
    <row r="134" spans="1:6">
      <c r="A134" s="351" t="s">
        <v>743</v>
      </c>
      <c r="B134" s="351" t="s">
        <v>1530</v>
      </c>
      <c r="C134" s="351">
        <v>1</v>
      </c>
      <c r="D134" s="351"/>
      <c r="E134" s="351">
        <v>2012</v>
      </c>
      <c r="F134" s="361" t="s">
        <v>1783</v>
      </c>
    </row>
    <row r="135" spans="1:6">
      <c r="A135" s="351" t="s">
        <v>2486</v>
      </c>
      <c r="B135" s="351" t="s">
        <v>1533</v>
      </c>
      <c r="C135" s="351">
        <v>1</v>
      </c>
      <c r="D135" s="351"/>
      <c r="E135" s="351">
        <v>2006</v>
      </c>
      <c r="F135" s="361" t="s">
        <v>1784</v>
      </c>
    </row>
    <row r="136" spans="1:6">
      <c r="A136" s="351" t="s">
        <v>2486</v>
      </c>
      <c r="B136" s="351" t="s">
        <v>1534</v>
      </c>
      <c r="C136" s="351">
        <v>1</v>
      </c>
      <c r="D136" s="351"/>
      <c r="E136" s="351">
        <v>2003</v>
      </c>
      <c r="F136" s="361" t="s">
        <v>1785</v>
      </c>
    </row>
    <row r="137" spans="1:6">
      <c r="A137" s="351" t="s">
        <v>2486</v>
      </c>
      <c r="B137" s="351" t="s">
        <v>1535</v>
      </c>
      <c r="C137" s="351"/>
      <c r="D137" s="351">
        <v>1</v>
      </c>
      <c r="E137" s="351">
        <v>2016</v>
      </c>
      <c r="F137" s="361" t="s">
        <v>1786</v>
      </c>
    </row>
    <row r="138" spans="1:6">
      <c r="A138" s="351" t="s">
        <v>2486</v>
      </c>
      <c r="B138" s="351" t="s">
        <v>1543</v>
      </c>
      <c r="C138" s="351">
        <v>1</v>
      </c>
      <c r="D138" s="351"/>
      <c r="E138" s="351">
        <v>2012</v>
      </c>
      <c r="F138" s="361" t="s">
        <v>1544</v>
      </c>
    </row>
    <row r="139" spans="1:6">
      <c r="A139" s="351" t="s">
        <v>2486</v>
      </c>
      <c r="B139" s="351" t="s">
        <v>1545</v>
      </c>
      <c r="C139" s="351">
        <v>1</v>
      </c>
      <c r="D139" s="351"/>
      <c r="E139" s="351">
        <v>2010</v>
      </c>
      <c r="F139" s="361" t="s">
        <v>1794</v>
      </c>
    </row>
    <row r="140" spans="1:6">
      <c r="A140" s="351" t="s">
        <v>2486</v>
      </c>
      <c r="B140" s="351" t="s">
        <v>1546</v>
      </c>
      <c r="C140" s="351"/>
      <c r="D140" s="351">
        <v>1</v>
      </c>
      <c r="E140" s="351">
        <v>2008</v>
      </c>
      <c r="F140" s="361" t="s">
        <v>1547</v>
      </c>
    </row>
    <row r="141" spans="1:6">
      <c r="A141" s="351" t="s">
        <v>2486</v>
      </c>
      <c r="B141" s="351" t="s">
        <v>1548</v>
      </c>
      <c r="C141" s="351"/>
      <c r="D141" s="351">
        <v>1</v>
      </c>
      <c r="E141" s="351">
        <v>2008</v>
      </c>
      <c r="F141" s="361" t="s">
        <v>1795</v>
      </c>
    </row>
    <row r="142" spans="1:6">
      <c r="A142" s="351" t="s">
        <v>2486</v>
      </c>
      <c r="B142" s="351" t="s">
        <v>1541</v>
      </c>
      <c r="C142" s="351"/>
      <c r="D142" s="351">
        <v>1</v>
      </c>
      <c r="E142" s="351">
        <v>2014</v>
      </c>
      <c r="F142" s="361" t="s">
        <v>1796</v>
      </c>
    </row>
    <row r="143" spans="1:6">
      <c r="A143" s="351" t="s">
        <v>2486</v>
      </c>
      <c r="B143" s="351" t="s">
        <v>1602</v>
      </c>
      <c r="C143" s="351">
        <v>1</v>
      </c>
      <c r="D143" s="351"/>
      <c r="E143" s="351">
        <v>2016</v>
      </c>
      <c r="F143" s="361" t="s">
        <v>1824</v>
      </c>
    </row>
    <row r="144" spans="1:6">
      <c r="A144" s="351" t="s">
        <v>2486</v>
      </c>
      <c r="B144" s="351" t="s">
        <v>1603</v>
      </c>
      <c r="C144" s="351">
        <v>1</v>
      </c>
      <c r="D144" s="351"/>
      <c r="E144" s="351">
        <v>2003</v>
      </c>
      <c r="F144" s="361" t="s">
        <v>1604</v>
      </c>
    </row>
    <row r="145" spans="1:6">
      <c r="A145" s="351" t="s">
        <v>2486</v>
      </c>
      <c r="B145" s="351" t="s">
        <v>1603</v>
      </c>
      <c r="C145" s="351">
        <v>1</v>
      </c>
      <c r="D145" s="351"/>
      <c r="E145" s="351">
        <v>2014</v>
      </c>
      <c r="F145" s="361" t="s">
        <v>1606</v>
      </c>
    </row>
    <row r="146" spans="1:6">
      <c r="A146" s="351" t="s">
        <v>2486</v>
      </c>
      <c r="B146" s="351" t="s">
        <v>1607</v>
      </c>
      <c r="C146" s="351"/>
      <c r="D146" s="351">
        <v>1</v>
      </c>
      <c r="E146" s="351">
        <v>2015</v>
      </c>
      <c r="F146" s="361" t="s">
        <v>1826</v>
      </c>
    </row>
    <row r="147" spans="1:6">
      <c r="A147" s="351" t="s">
        <v>2486</v>
      </c>
      <c r="B147" s="351" t="s">
        <v>1613</v>
      </c>
      <c r="C147" s="351"/>
      <c r="D147" s="351">
        <v>1</v>
      </c>
      <c r="E147" s="351">
        <v>2012</v>
      </c>
      <c r="F147" s="361" t="s">
        <v>1828</v>
      </c>
    </row>
    <row r="148" spans="1:6">
      <c r="A148" s="351" t="s">
        <v>2486</v>
      </c>
      <c r="B148" s="351" t="s">
        <v>1614</v>
      </c>
      <c r="C148" s="351">
        <v>1</v>
      </c>
      <c r="D148" s="351"/>
      <c r="E148" s="351">
        <v>2015</v>
      </c>
      <c r="F148" s="361" t="s">
        <v>1615</v>
      </c>
    </row>
    <row r="149" spans="1:6">
      <c r="A149" s="299" t="s">
        <v>743</v>
      </c>
      <c r="B149" s="362" t="s">
        <v>2242</v>
      </c>
      <c r="C149" s="362">
        <v>1</v>
      </c>
      <c r="D149" s="362"/>
      <c r="E149" s="298">
        <v>2015</v>
      </c>
      <c r="F149" s="299" t="s">
        <v>2241</v>
      </c>
    </row>
    <row r="150" spans="1:6">
      <c r="A150" s="299" t="s">
        <v>743</v>
      </c>
      <c r="B150" s="362" t="s">
        <v>2233</v>
      </c>
      <c r="C150" s="362">
        <v>1</v>
      </c>
      <c r="D150" s="362"/>
      <c r="E150" s="298">
        <v>2014</v>
      </c>
      <c r="F150" s="299" t="s">
        <v>2232</v>
      </c>
    </row>
    <row r="151" spans="1:6">
      <c r="A151" s="40" t="s">
        <v>2489</v>
      </c>
      <c r="B151" s="40"/>
      <c r="C151" s="40">
        <f>SUBTOTAL(109,Tabla12[Masculino])</f>
        <v>100</v>
      </c>
      <c r="D151" s="40">
        <f>SUBTOTAL(109,Tabla12[Femenino])</f>
        <v>58</v>
      </c>
      <c r="E151" s="40">
        <f>SUBTOTAL(101,Tabla12[Fecha])</f>
        <v>2006.1700680272108</v>
      </c>
      <c r="F151" s="363">
        <f>SUBTOTAL(103,Tabla12[Título])</f>
        <v>149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Ponencias-</vt:lpstr>
      <vt:lpstr>Capitulo de libro</vt:lpstr>
      <vt:lpstr>Libros</vt:lpstr>
      <vt:lpstr>ArticulosRev-</vt:lpstr>
      <vt:lpstr>Tesis-</vt:lpstr>
      <vt:lpstr>SitosWeb-Organizaciones</vt:lpstr>
      <vt:lpstr>DC</vt:lpstr>
      <vt:lpstr>DH</vt:lpstr>
      <vt:lpstr>PP</vt:lpstr>
      <vt:lpstr>SC</vt:lpstr>
      <vt:lpstr>Totales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Proyecto UPN</dc:creator>
  <cp:lastModifiedBy>scap2</cp:lastModifiedBy>
  <dcterms:created xsi:type="dcterms:W3CDTF">2017-05-31T17:12:58Z</dcterms:created>
  <dcterms:modified xsi:type="dcterms:W3CDTF">2017-12-06T23:25:58Z</dcterms:modified>
</cp:coreProperties>
</file>